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72.16.57.5\Datos\Seleccion\PROCESOS EN CURSO\CLIENTES\INECO\2024\TASA REPOSICIÓN ORDINARIA TRO24\0. Documentos preparación\2. Generación DR\TRO24 B1\LUCIANA\"/>
    </mc:Choice>
  </mc:AlternateContent>
  <xr:revisionPtr revIDLastSave="0" documentId="13_ncr:1_{6E6AD1C6-5656-42A8-BAF7-B9520DD2B25E}" xr6:coauthVersionLast="47" xr6:coauthVersionMax="47" xr10:uidLastSave="{00000000-0000-0000-0000-000000000000}"/>
  <workbookProtection workbookAlgorithmName="SHA-512" workbookHashValue="4g1yuB7T+G/eKZEP73cVBhQh5ikwDKJrnXyCrAJDiB3+mUdrMvlFI/h+jE+zi4M1YAHHzWnCvcfICnq4iHAdmA==" workbookSaltValue="a3gESDfgeBZGQ0SMf5dZBg==" workbookSpinCount="100000" lockStructure="1"/>
  <bookViews>
    <workbookView xWindow="-108" yWindow="-108" windowWidth="23256" windowHeight="12456" xr2:uid="{00000000-000D-0000-FFFF-FFFF00000000}"/>
  </bookViews>
  <sheets>
    <sheet name="Declaración responsable" sheetId="10" r:id="rId1"/>
    <sheet name="LISTADO" sheetId="20" state="hidden" r:id="rId2"/>
    <sheet name="Hoja1" sheetId="15" state="hidden" r:id="rId3"/>
  </sheets>
  <externalReferences>
    <externalReference r:id="rId4"/>
    <externalReference r:id="rId5"/>
    <externalReference r:id="rId6"/>
  </externalReferences>
  <definedNames>
    <definedName name="_xlnm._FilterDatabase" localSheetId="1" hidden="1">LISTADO!$A$1:$F$223</definedName>
    <definedName name="_xlnm._FilterDatabase">#REF!</definedName>
    <definedName name="_xlnm.Print_Area" localSheetId="0">'Declaración responsable'!$A$1:$L$82</definedName>
    <definedName name="_xlnm.Print_Area" localSheetId="1">LISTADO!$A$1:$E$89</definedName>
    <definedName name="azul" localSheetId="1">#REF!</definedName>
    <definedName name="azul">#REF!</definedName>
    <definedName name="B" localSheetId="1">#REF!</definedName>
    <definedName name="B">#REF!</definedName>
    <definedName name="caracteriza">#REF!</definedName>
    <definedName name="CRITERIO" localSheetId="1">[1]SALIDA!#REF!</definedName>
    <definedName name="CRITERIO">[2]SALIDA!#REF!</definedName>
    <definedName name="dato" localSheetId="1">#REF!</definedName>
    <definedName name="dato">#REF!</definedName>
    <definedName name="gt" localSheetId="1">#REF!</definedName>
    <definedName name="gt">#REF!</definedName>
    <definedName name="hoja9">#REF!</definedName>
    <definedName name="Informe">#REF!</definedName>
    <definedName name="jp">#REF!</definedName>
    <definedName name="lista">#REF!</definedName>
    <definedName name="listado">LISTADO!$1:$1048576</definedName>
    <definedName name="MAESTROREV2" localSheetId="1">#REF!</definedName>
    <definedName name="MAESTROREV2">#REF!</definedName>
    <definedName name="naranja" localSheetId="1">#REF!</definedName>
    <definedName name="naranja">#REF!</definedName>
    <definedName name="º">#REF!</definedName>
    <definedName name="pago">#REF!</definedName>
    <definedName name="refe">'[3]TRAGSA 1 (2)'!$1:$1048576</definedName>
    <definedName name="s">#REF!</definedName>
    <definedName name="SALIDA" localSheetId="1">[1]SALIDA!#REF!</definedName>
    <definedName name="SALIDA">[2]SALIDA!#REF!</definedName>
    <definedName name="Sara">#REF!</definedName>
    <definedName name="titulo" localSheetId="1">#REF!</definedName>
    <definedName name="titulo">#REF!</definedName>
    <definedName name="_xlnm.Print_Titles" localSheetId="1">LISTADO!#REF!</definedName>
    <definedName name="tragsa" localSheetId="1">#REF!</definedName>
    <definedName name="tragsa">#REF!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G10" i="10" l="1"/>
  <c r="C10" i="10"/>
  <c r="J25" i="10"/>
  <c r="K10" i="10"/>
  <c r="I10" i="10"/>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<sst xmlns="http://schemas.openxmlformats.org/spreadsheetml/2006/main" count="1404" uniqueCount="753">
  <si>
    <t>1.- DESCRIPCIÓN PUESTO OFERTADO</t>
  </si>
  <si>
    <t>2.- REQUISITOS</t>
  </si>
  <si>
    <t>1.6.- PUESTO</t>
  </si>
  <si>
    <t>G. SUPERESTRUCTURA</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</si>
  <si>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</si>
  <si>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</si>
  <si>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</si>
  <si>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</si>
  <si>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</si>
  <si>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</si>
  <si>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</si>
  <si>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</si>
  <si>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</si>
  <si>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</si>
  <si>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</si>
  <si>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</si>
  <si>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</si>
  <si>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</si>
  <si>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</si>
  <si>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</si>
  <si>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</si>
  <si>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</si>
  <si>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</si>
  <si>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</si>
  <si>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</si>
  <si>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</si>
  <si>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</si>
  <si>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</si>
  <si>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</si>
  <si>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</si>
  <si>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</si>
  <si>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</si>
  <si>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</si>
  <si>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</si>
  <si>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</si>
  <si>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</si>
  <si>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</si>
  <si>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</si>
  <si>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</si>
  <si>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</si>
  <si>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</si>
  <si>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</si>
  <si>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</si>
  <si>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</si>
  <si>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</si>
  <si>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</si>
  <si>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</si>
  <si>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</si>
  <si>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</si>
  <si>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</si>
  <si>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</si>
  <si>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</si>
  <si>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G. BIM</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</si>
  <si>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</si>
  <si>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</si>
  <si>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</si>
  <si>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</si>
  <si>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</si>
  <si>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</si>
  <si>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</si>
  <si>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</si>
  <si>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</si>
  <si>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de 2024.</t>
  </si>
  <si>
    <r>
      <rPr>
        <b/>
        <sz val="12"/>
        <color rgb="FF1A4488"/>
        <rFont val="Poppins regular"/>
      </rPr>
      <t xml:space="preserve">DECLARO BAJO MI RESPONSABILIDAD:
</t>
    </r>
    <r>
      <rPr>
        <sz val="12"/>
        <color rgb="FF1A4488"/>
        <rFont val="Poppins regular"/>
      </rPr>
      <t>Que cumplo con los requisitos exigidos de la convocatoria publicada el 18 de junio de 2024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</si>
  <si>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1.1.- REFERENCIA PUESTO</t>
  </si>
  <si>
    <t>1.4.- GERENCIA</t>
  </si>
  <si>
    <t>2.2. ‐ OTROS REQUISITOS</t>
  </si>
  <si>
    <t>TRO24-EXO-019</t>
  </si>
  <si>
    <t xml:space="preserve">Administrativo/a de apoyo en la tramitación y gestión administrativa. </t>
  </si>
  <si>
    <t>-</t>
  </si>
  <si>
    <t>G. SERVICIOS DE SOPORTE</t>
  </si>
  <si>
    <t xml:space="preserve">Asistente 3 </t>
  </si>
  <si>
    <t>Al menos un año de experiencia en oficina del cliente y  en la gestión y tramitación de documentación del ámbito económico y/o jurídico administrativo.</t>
  </si>
  <si>
    <t>TRO24-EXO-020</t>
  </si>
  <si>
    <t>Administrativo/a de apoyo en áreas del sector ferroviario</t>
  </si>
  <si>
    <t xml:space="preserve">Al menos un año de experiencia en oficina del cliente y en la gestión y tramitación de documentación del sector ferroviario					
</t>
  </si>
  <si>
    <t>TRO24-EXO-021</t>
  </si>
  <si>
    <t>Sevilla</t>
  </si>
  <si>
    <t xml:space="preserve">Al menos un año de experiencia en oficina del cliente y en la gestión y tramitación de documentación del sector de ferroviario					
</t>
  </si>
  <si>
    <t>TRO24-EXO-022</t>
  </si>
  <si>
    <t>Administrativo/a de apoyo en el control del transporte por carretera</t>
  </si>
  <si>
    <t xml:space="preserve">Al menos un año de experiencia en apoyo administrativo en oficina del cliente, con gestión de documentación relacionada con el control del transporte por carretera					
</t>
  </si>
  <si>
    <t>TRO24-EXO-023</t>
  </si>
  <si>
    <t>Administrativo/a de apoyo en áreas del sector de carreteras</t>
  </si>
  <si>
    <t>Barcelona</t>
  </si>
  <si>
    <t xml:space="preserve">Al menos un año de experiencia en oficina del cliente y en la gestión y tramitación de documentación del sector de carreteras.					
</t>
  </si>
  <si>
    <t>TRO24-EXO-024</t>
  </si>
  <si>
    <t>Administrativo/a de apoyo en la gestión y tramitación de documentación del sector de carreteras</t>
  </si>
  <si>
    <t xml:space="preserve">Al menos tres años de experiencia en oficina del cliente y en la gestión y tramitación de documentación del sector de carreteras, como por ejemplo expedientes de conservación de carreteras.					
</t>
  </si>
  <si>
    <t>TRO24-EXO-025</t>
  </si>
  <si>
    <t>Administrativo/a de apoyo en la gestión y tramitación de documentación del sector ferroviario</t>
  </si>
  <si>
    <t xml:space="preserve">Al menos un año de experiencia en oficina del cliente y  en la gestión y tramitación de documentación del sector ferroviario, como por ejemplo, expedientes de contratación, de servicios y suministros, reclamaciones, incidencias, expropiaciones o proyectos.					
</t>
  </si>
  <si>
    <t>TRO24-EXO-001</t>
  </si>
  <si>
    <t>Delineante obra ferroviaria</t>
  </si>
  <si>
    <t>G. SERVICIOS TÉCNICOS</t>
  </si>
  <si>
    <t xml:space="preserve">Asistente 2 </t>
  </si>
  <si>
    <t>Murcia</t>
  </si>
  <si>
    <t xml:space="preserve">Experiencia de 1 año realizando trabajos en Autocad 2D y 3D.					
</t>
  </si>
  <si>
    <t>TRO24-EXO-002</t>
  </si>
  <si>
    <t>Auxiliar de topografía</t>
  </si>
  <si>
    <t xml:space="preserve">Curso uso de Carro para montaje de vía y Curso uso de escáner terrestre.
Carnet de conducir. 
Experiencia de 1 año de trabajos en el entorno de vía.				
</t>
  </si>
  <si>
    <t>TRO24-EXO-003</t>
  </si>
  <si>
    <t xml:space="preserve">Badajoz </t>
  </si>
  <si>
    <t xml:space="preserve">Curso de Habilitación para Encargado de trabajos de construcción. Carnet de conducir. 1 año de experiencia en trabajos de entorno de via.					
</t>
  </si>
  <si>
    <t>TRO24-EXO-004</t>
  </si>
  <si>
    <t xml:space="preserve">Haber realizado curso de Paquete Cype y de Revit o haberlo utilizado en algún proyecto o trabajo. 
1 año de experiencia en la realización de planos de infraestructuras ferroviarias.					
</t>
  </si>
  <si>
    <t>TRO24-EXO-005</t>
  </si>
  <si>
    <t>Técnico/a de apoyo a la gestión</t>
  </si>
  <si>
    <t>G. SERVICIOS TECNICOS</t>
  </si>
  <si>
    <t xml:space="preserve">Técnico/a 3 </t>
  </si>
  <si>
    <t xml:space="preserve">1 año de experiencia realizando las tareas indicadas en el apartado 1.14.
</t>
  </si>
  <si>
    <t>TRO24-EXO-006</t>
  </si>
  <si>
    <t>Delineante proyectos ferroviarios</t>
  </si>
  <si>
    <t>Curso de Microstation/J 2D y 3D y Curso de 3D Studio Max R3.
1 año de experiencia realizando  planos de infraestructuras ferroviarias.</t>
  </si>
  <si>
    <t>TRO24-EXO-007</t>
  </si>
  <si>
    <t>Diseñador grafico</t>
  </si>
  <si>
    <t xml:space="preserve">Técnico/a 2 </t>
  </si>
  <si>
    <t xml:space="preserve">Haber utilizado en algun proyecto o trabajo alguno de los siguientes prigramas: Photoshop, Illustrator, InDesign, Premiere y After Effect. 1 año de experiencia realizando las funciones del apartado 1.14					
</t>
  </si>
  <si>
    <t>TRO24-EXO-008</t>
  </si>
  <si>
    <t xml:space="preserve">Valorable conocimientos avanzados de UNIGRAPHICS (NX). 
1 año de experiencia realizado planos en Autocad de infraestructuras ferroviarias.			
</t>
  </si>
  <si>
    <t>TRO24-EXO-009</t>
  </si>
  <si>
    <t>Técnico/a de contratación publica</t>
  </si>
  <si>
    <t xml:space="preserve">1 año de experiencia realizando las tareas indicadas en 1.14.					
</t>
  </si>
  <si>
    <t>TRO24-EXO-010</t>
  </si>
  <si>
    <t>Valencia</t>
  </si>
  <si>
    <t xml:space="preserve">1 año de experiencia trabajando en el entorno de via. Carnet de conducir.					
</t>
  </si>
  <si>
    <t>TRO24-EXO-011</t>
  </si>
  <si>
    <t>Delineante proyectos y obras de carreteras</t>
  </si>
  <si>
    <t xml:space="preserve"> Haber utilizado en algún proyecto o trabajo alguno de los siguientes programas:Revit, Civil 3D 2020, Tekla Structures y MicroStation. 1 año realizando trabajos de infraestructuras de carreteras.					
</t>
  </si>
  <si>
    <t>TRO24-EXO-012</t>
  </si>
  <si>
    <t xml:space="preserve"> Técnico/a jurídico de Compliance y Protección de Datos.</t>
  </si>
  <si>
    <t xml:space="preserve">Máster en Dirección de Compliance y Protección de Datos. 
Certificado como Auditor Interno ISO 37001:2016. 
1 año de experiencia realizando las funciones de 1.14.					
</t>
  </si>
  <si>
    <t>TRO24-EXO-013</t>
  </si>
  <si>
    <t>Delineante proyectos urbanismo</t>
  </si>
  <si>
    <t xml:space="preserve">Haber utilizado en algún proyecto o trabajo alguno de los siguientes prigramas Microstation y ArcGIS. 1 año de experiencia realizando las funciones del 1.14.					
</t>
  </si>
  <si>
    <t>TRO24-EXO-014</t>
  </si>
  <si>
    <t>Apoyo jurídico contractual</t>
  </si>
  <si>
    <t xml:space="preserve">Conocimientos de Paquete de Microsoft Office y Paquete Adobe. 
1 año de experiencia realizando las tareas indicadas en 1.14.					
</t>
  </si>
  <si>
    <t>TRO24-EXO-015</t>
  </si>
  <si>
    <t>Coordinador/a Asistencia Técnica</t>
  </si>
  <si>
    <t xml:space="preserve">1 año de experiencia realizando las funciones de 1.14.					
</t>
  </si>
  <si>
    <t>TRO24-EXO-016</t>
  </si>
  <si>
    <t xml:space="preserve">Valorable conocimientos de AutoCAD y uso de herramientas informáticas. Carnet de conducir. 1 año de experiencia realizando trabajos en entorno ferroviario.					
</t>
  </si>
  <si>
    <t>TRO24-EXO-017</t>
  </si>
  <si>
    <t xml:space="preserve">Haber utilizado en algun trabajo o proyecto AutoCAD y/o herramientas informáticas. Carnet de conducir. 1 año de experiencia realizando trabajos en entorno ferroviario.					
</t>
  </si>
  <si>
    <t>TRO24-EXO-018</t>
  </si>
  <si>
    <t xml:space="preserve">Haber utilizado en algún proyecto o trabajo alguno de los siguientes programas: AutoCAD, MDT y herramientas informáticas. Carnet de conducir. 1 año de experiencia realizando trabajos en entorno ferroviario.					
</t>
  </si>
  <si>
    <t>TRO24-ECE-014</t>
  </si>
  <si>
    <t>Técnico/a de eficiencia energética</t>
  </si>
  <si>
    <t>G. CAMBIO CLIMÁTICO Y TRANSICIÓN ENERGÉTICA</t>
  </si>
  <si>
    <t xml:space="preserve">Al menos un año de experiencia en labores de técnico de eficiencia energética
Máster en energía y/o eficiencia energética y/o energías renovables.
</t>
  </si>
  <si>
    <t>TRO24-ECE-015</t>
  </si>
  <si>
    <t>Técnico/a de adaptación al cambio climático de infraestructuras lineales</t>
  </si>
  <si>
    <t xml:space="preserve">Experiencia de al menos 2 años en la elaboración de estudios de adaptación al cambio climático y resiliencia de infraestructuras.
</t>
  </si>
  <si>
    <t>TRO24-ECE-005</t>
  </si>
  <si>
    <t>Economista especializado en evaluación de políticas públicas</t>
  </si>
  <si>
    <t>G. ECONOMÍA Y POLÍTICA DEL TRANSPORTE</t>
  </si>
  <si>
    <t xml:space="preserve">Al menos un año de experiencia profesional global desde el año de Titulación referida en el apartado 2.1.
Al menos un año de experiencia profesional realizando las funciones descritas en el apratado 1.14.	
</t>
  </si>
  <si>
    <t>TRO24-ECE-006</t>
  </si>
  <si>
    <t>Economista en el sector de las infraestructuras y los servicios del transporte</t>
  </si>
  <si>
    <t xml:space="preserve">Al menos 6 meses de experiencia en las funciones descritas en el apartado 1.14					
</t>
  </si>
  <si>
    <t>TRO24-ECE-007</t>
  </si>
  <si>
    <t>Consultor/a jurídico especializado en Derecho Administrativo y Sector Público</t>
  </si>
  <si>
    <t xml:space="preserve">Al menos 5 años de experiencia profesional global desde el año de Titulación referida en el apartado 2.1.
Al menos 2 años de experiencia global en el sector de la Ingeniería/Consultoría del Transporte y/o Medio Ambiente.
Al menos 2 años de experiencia en Derecho Administrativo.
Al menos 2 años de experiencia en el Sector Público."					
</t>
  </si>
  <si>
    <t>TRO24-ECE-008</t>
  </si>
  <si>
    <t xml:space="preserve">Al menos 2 años de experiencia profesional global desde el año de Titulación referida en el apartado 2.1.
Al menos 1 año de experiencia global en el sector de la Ingeniería/Consultoría del Transporte y/o Medio Ambiente.
Al menos 1 año de experiencia en Derecho Administrativo.
Al menos 1 año de experiencia en Sector Público.					
</t>
  </si>
  <si>
    <t>TRO24-ECE-009</t>
  </si>
  <si>
    <t>Técnico/a especializado en contaminación acústica</t>
  </si>
  <si>
    <t>G. MEDIO AMBIENTE Y TERRITORIO</t>
  </si>
  <si>
    <t xml:space="preserve">Al menos un año de experiencia profesional realizando las funciones requeridas para la posición.
Manejo de software de simulación acústica Cadna-A.
Manejo de sistemas de información geográfica GIS.				
</t>
  </si>
  <si>
    <t>TRO24-ECE-010</t>
  </si>
  <si>
    <t>Técnico/a para afecciones aeroportuarias</t>
  </si>
  <si>
    <t>Al menos un año de experiencia profesional realizando las funciones requeridas para la posición.
Manejo de sistemas de información geográfica GIS.</t>
  </si>
  <si>
    <t>TRO24-ECE-011</t>
  </si>
  <si>
    <t>Técnico/a especializado en fauna</t>
  </si>
  <si>
    <t>TRO24-ECE-012</t>
  </si>
  <si>
    <t>Técnico/a para integración y evaluación ambiental</t>
  </si>
  <si>
    <t>Al menos un año de experiencia profesional participando en la elaboración de evaluaciones ambientales estratégicas para entornos aeroportuarios.
Experiencia en la elaboración de estudios de gestión de residuos y de inventarios de condicionantes ambientales.
Manejo de sistemas de información geográfica GIS.</t>
  </si>
  <si>
    <t>TRO24-ECE-013</t>
  </si>
  <si>
    <t>Al menos 6 meses de experiencia en apoyo a trabajos ambientales en el ámbito internacional. 
Experiencia en la elaboración de inventarios de condicionantes ambientales para anejos de integración ambiental de proyectos.
Manejo de sistemas de información geográfica GIS.</t>
  </si>
  <si>
    <t>TRO24-ECE-001</t>
  </si>
  <si>
    <t>Técnico/a en Seguridad Aeroportuaria</t>
  </si>
  <si>
    <t>G. PLANIFICACIÓN Y MOVILIDAD SOSTENIBLE</t>
  </si>
  <si>
    <t>Al menos 7 años de experiencia en Seguridad Aeroportuaria.
Habilitación como instructor/a AVSEC.
Experiencia en, al menos, 10 inspecciones de entidades obligadas a aplicar normas de seguridad aérea</t>
  </si>
  <si>
    <t>TRO24-ECE-002</t>
  </si>
  <si>
    <t>Consultor/a de transporte terrestre</t>
  </si>
  <si>
    <t>Al menos 1 año de experiencia en el ámbito de la planificación del transporte terrestre. 
Al menos 1 año apoyando en la realización de estudios de demanda y trabajos de campo.
Manejo de BBDD y GIS.
Manejo de software de encuestas.</t>
  </si>
  <si>
    <t>TRO24-ECE-003</t>
  </si>
  <si>
    <t>Consultor/a Planificación Aeroportuaria</t>
  </si>
  <si>
    <t>Al menos 7 años de experiencia en el ámbito de la consultoría de transporte aéreo.
Conocimiento de herramientas de análisis de datos (Power BI o similar).
Manejo de AutoCAD.</t>
  </si>
  <si>
    <t>TRO24-ECE-004</t>
  </si>
  <si>
    <t>Técnico/a arquitecto de programas de subvenciones</t>
  </si>
  <si>
    <t>G. SUBVENCIONES EN INFRAESTRUCTURAS</t>
  </si>
  <si>
    <t>Al menos 5 años de experiencia en proyectos de arquitectura.
Al menos 2 años de experiencia en gestión, ejecución y seguimiento de los programas del PRTR en el ámbito de agenda urbana y vivienda.</t>
  </si>
  <si>
    <t>TRO24-ECS-001</t>
  </si>
  <si>
    <t>Analista Funcional  Escritorio Virtual de Inmediación Digital Ministerio de Justicia</t>
  </si>
  <si>
    <t>G. ADMINISTRACIÓN JUDICIAL ELECTRÓNICA</t>
  </si>
  <si>
    <t>Al menos 10 años de experiencia en el desarrollo de proyectos TI.
Requerida experiencia en proyectos TI del sector público, de los cuales al menos 5 años se hayan desempeñado como Analista funcional en tareas de toma de requisitos, seguimiento y planificación de proyectos relativos a la Modernización Tecnológica de la Administración de Justicia.
Al menos 3 años de experiencia realizando actividades en el ámbito del análisis funcional en iniciativas relativas al Escritorio Virtual de Inmediación Digital en el Ministerio de Justicia.</t>
  </si>
  <si>
    <t>TRO24-ECS-002</t>
  </si>
  <si>
    <t>Desarrollador Software CITIUS Sistema común de comunicaciones electrónicas Ministerio de Justicia</t>
  </si>
  <si>
    <t xml:space="preserve">Al menos 1 año de experiencia realizando actividades para el desarrollo de proyectos TI relativos a la Modernización Tecnológica de la Administración de Justicia
Al menos 1 año de experiencia realizando actividades de desarrollo de software en el ámbito del Sistema común de comunicaciones electrónicas CITIUS del Ministerio de Justicia.
Al menos 1 año de experiencia en el desarrollo de iniciativas sobre la base de las siguientes tecnologías: Java 17, Servicios REST y SOAP, Base de Datos Oracle, Spring Boot, Spring Security, JPA, Hibernate, Lombok y Swagger.	
</t>
  </si>
  <si>
    <t>TRO24-ECS-003</t>
  </si>
  <si>
    <t>Desarrollador Software Gestión Procesal Ministerio de Justicia</t>
  </si>
  <si>
    <t>TRO24-ECS-004</t>
  </si>
  <si>
    <t>Maquetador Aplicaciones Web Ministerio de Justicia</t>
  </si>
  <si>
    <t xml:space="preserve">Al menos 2 años de experiencia en proyectos TI desempeñado tareas  de Diseño y Maquetación  de Componentes visuales para proyectos relativos a la Modernización Tecnológica de la Administración de Justicia 
Al menos 2 años de experiencia realizando actividades de maquetación html / css / JS / Vue
Al menos 3 años de experiencia en iniciativas relativas al diseño creativo 
Experiencia relativa a la aplicación de la normativa RD 1112/2018  en proyectos de desarrollo TI
Experiencia relativa a la aplicación de criterios establecidos en las guias de estilo como marco de referencia para el desarrollo de aplicativos en el Ministerio de Justicia					
</t>
  </si>
  <si>
    <t>TRO24-ECS-005</t>
  </si>
  <si>
    <t>Desarrollador Software Gestión de Actuaciones Ministerio de Justicia</t>
  </si>
  <si>
    <t>Al menos 1 año de experiencia desarrollando  actividades de Análisis, Diseño técnico e implementación de necesidades funcionales en el ámbito de la Iniciativa Gestión de Actuaciones.
Al menos 1 año de experiencia desarrollando actividades relativas a la resolución de incidencias en el ámbito de la iniciativa Gestión de Actuaciones.
Al menos 1 año de experiencia en la realización de actividades para el apoyo en la coordinación del talento junior, introducción en los proyectos técnicos y acompañamiento para la identificación de las areas de interés y conocimiento de los perfiles.</t>
  </si>
  <si>
    <t>TRO24-ECS-006</t>
  </si>
  <si>
    <t>Desarrollador/a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</si>
  <si>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para el registro y la tramitación electrónica de las causas y procedimientos judiciales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</si>
  <si>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TRO24-ECS-007</t>
  </si>
  <si>
    <t xml:space="preserve">Desarrollador/a Software Iniciativas Registros de Apoyo a la Administración de Justicia </t>
  </si>
  <si>
    <t>Al menos 4 años de experiencia global en el sector de las tecnologías de la información
Al menos 1 año de experiencia en el desarrollo de proyectos para la transformación digital del Ministerio de Justicia en el ámbito de Registros de Apoyo a la Administración de Justicia.
Al menos 1 año de experiencia desarrollando actividades de  Análisis, Diseño técnico e implementación de necesidades funcionales en el ámbito  de Registros de Apoyo a la Administración de Justicia.
Al menos 1 año de experiencia desarrollando actividades relativas al mantenimiento de las aplicaciones, gestión y resolución de incidencias en el ámbito  de Registros Administrativos de Apoyo a la Administración de Justicia y/o Archivo Electrónico de Apoderamientos Judiciales.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</si>
  <si>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TRO24-ECS-008</t>
  </si>
  <si>
    <t>Apoyo Técnico a la Coordinación Migración Tecnológica Sistema para la Gestión Procesal Ministerio de Justicia</t>
  </si>
  <si>
    <t xml:space="preserve">Al menos 2 años de experiencia participando en proyectos de desarrollo TI para la transformación digital de la Administración de Justicia.
Al menos 2 años de experiencia realizando actividades de apoyo técnico a la coordinación en iniciativas relativas al Nuevo Sistema de Gestión Procesal en el Ministerio de Justicia.
Al menos 2 años de experiencia realizando pruebas de certificación sobre los desarrollos liberados  en relación con el Nuevo Sistema de Gestión Procesal en el Ministerio de Justicia.
Al menos 2 años de experiencia como responsable de la gestión de la documentación del Nuevo Sistema de Gestión Procesal en relación con las entregas realizadas.			
</t>
  </si>
  <si>
    <t>TRO24-ECS-009</t>
  </si>
  <si>
    <t>Consultor/a compras TIC en SGAD</t>
  </si>
  <si>
    <t xml:space="preserve">Al menos 1 año trabajando en la AGE o con relación a la contración de la AGE
Al menos 1 año de experiencia con la herramienta Sorolla.
Al menos 5 años en actividades de adminsitrativas de facturación
Estar en posicion de estudios postgrado relacionado con la gestión de empresas y gestión financiera tipo MBA por una Universidad o instituto de reconocido prestigio
Experiencia previa como usuario avanzado en el paquete office, especialmente en Excel				
</t>
  </si>
  <si>
    <t>TRO24-ECS-010</t>
  </si>
  <si>
    <t>Técnico/a de apoyo en proyectos de digitalización en ADIF</t>
  </si>
  <si>
    <t>Asturias</t>
  </si>
  <si>
    <t xml:space="preserve">1. Se requiere experiencia profesional de al menos 1 año en proyectos TI relacionados con proyectos IoT, medio ambientales o del sector ferroviario.
2. Se requiere experiencia profesional de al menos 1 año en análisis funcional de aplicaciones informáticas en el sector ferroviario.
3. Se requiere experiencia profesional de al menos 6 meses en búsqueda y elaboración de propuestas para licitaciones públicas.
4. Se requiere  experiencia profesional de al menos 6 meses en redacción de documentación técnica en el ámbito de I+D
5. Se requiere  experiencia profesional de al menos 1 año en el Organismos o empresas relacionadas con el transporte en el sector público 					
</t>
  </si>
  <si>
    <t>TRO24-ECS-011</t>
  </si>
  <si>
    <t>Consultor/a TIC apoyo en ONTSI (Red.es)</t>
  </si>
  <si>
    <t>1. Se requiere al menos 7 años de experiencia profesional.
2. Se requiere al menos 4 años de experiencia profesional en el ámbito de las TI.
3. Se requiere al menos 4 años de experiencia profesional en el ámbito de diseño y desarrollo de políticas públicas.
4. Se requiere al menos 6 meses de experiencia profesional en actividades de apoyo a organismos públicos en tareas del ámbito de la UE (organización de eventos, negociaciones legislativas, redacción de documentos oficiales) relacionados con TI.
5. Se requiere experiencia profesional de al menos 3 años en el ámbito internacional.</t>
  </si>
  <si>
    <t>TRO24-ECS-012</t>
  </si>
  <si>
    <t>Técnico/a de oficina OTNS de Justicia</t>
  </si>
  <si>
    <t xml:space="preserve">Al menos 5 años de experiencia profesional general en el ámbito TIC en la Administración de Justicia.
Al menos 4 años de experiencia en gestión y resolución de incidencias TI incluyendo escalado de avisos, asistencia presencial y elaboración de informes de volumetria e impacto de incidencias.
Al menos 3 años de experiencia profesional en sistemas de información compartida tipo Wiki o Chatbot con información de incidencias y soluciones.
Al menos 2 años de experiencia en labores de consultoría de cumplimiento de ANS en el ámbito TI para Administración de Justicia.				
</t>
  </si>
  <si>
    <t>TRO24-ECS-013</t>
  </si>
  <si>
    <t>Técnico/a de aseguramiento de calidad del servicio 060</t>
  </si>
  <si>
    <t xml:space="preserve">Al menos 3 años de experiencia como técnico dando seguimiento a niveles de servicio (ANS) e Indicadores clave (KPIs) en Operación de Servicios.
Al menos 3 años de experiencia en gestión de modelos operativos en Servicios de Atención al Ciudadano para la administración Pública.
Al menos 3 años de experiencia en seguimiento de soluciones de pregunta abierta, agentes virtuales, portal de voz e IVRs.
Al menos 3 años de experiencia en la elaboración de pruebas y auditorías a modelos de servicios dentro de Centros de Atención a Usuarios.
Certificación en Fundamentos de ITIL				
</t>
  </si>
  <si>
    <t>TRO24-ECS-014</t>
  </si>
  <si>
    <t>Técnico/a de seguimiento productivo de calidad del servicio 060</t>
  </si>
  <si>
    <t xml:space="preserve">Al menos 3 años de experiencia realizando pruebas funcionales sobre los modelos de servicio implementados en Centros de Atención a Usuarios.
Al menos 3 años de experiencia en seguimiento y elaboración de cuadros de mando de seguimiento del Servicio.
Al menos 3 años de experiencia en seguimiento de soluciones de pregunta abierta, portal de voz e IVRs en Centros de Atención al Ciudadano para la Administración Pública. 
Certificación en Fundamentos de ITIL 				
</t>
  </si>
  <si>
    <t>TRO24-ECS-015</t>
  </si>
  <si>
    <t>Técnico/a especialista de apoyo a la oficina de coordinación</t>
  </si>
  <si>
    <t xml:space="preserve">1. Experiencia profesional genérica superior a 4 años
2. Experiencia profesional  de al menos 3 años en apoyo jurídico en tareas como apoyo a demandas, admisiones e inadmisiones a trámites, requrimientos, seguimiento de procedimientos.
3. Experiencia profesional de al menos 3 años en elaboración de informes, documentos, y  presentaciones de caracter juridico tecnicos.
4. Experiencia profesional de al menos 30 meses (2 años y medio) en el sector público en el ámbito juridico.			
</t>
  </si>
  <si>
    <t>TRO24-ECS-016</t>
  </si>
  <si>
    <t>Coordinador/a de soporte informático</t>
  </si>
  <si>
    <t>Experiencia profesional genérica de al menos 10 años
Experiencia profesional en el ámbito de I+D+I o de TIC de al menos 3 años
Experiencia profesional de al menos 2 años en auditoría ISO 9001 e ISO 14001
Experiencia profesional de al menos 1 años en coordinación de procesos de certificación en de I+d+I con el estándar UNE 166002
Experiencia profesional de al menos 1 año en Administración Pública
Estar en posesión de la certificación SAP Certified Application Associate - Business Process Integration with SAP S/4HANA 2020</t>
  </si>
  <si>
    <t>TRO24-ECS-027</t>
  </si>
  <si>
    <t>Administrador/a de Sistemas y Virtualización</t>
  </si>
  <si>
    <t>G. EXPLOTACIÓN Y SOPORTE TI</t>
  </si>
  <si>
    <t>Experiencia de al menos 10 años trabajando en el sector de Tecnologías de la Información y Comunicaciones.
Experiencia de más de 7 años realizando soporte de incidencias en la administración de sistemas.
Experiencia de más de 3 años en administración de entornos virtualizados y Citrix en la Administración Pública.
Experiencia de más de 3 años en gestión y configuración de alertas con sistema Nagios.
Experiencia de más de 3 años en administración, mantenimiento y gestión de incidencias de Proxyweb Forcepoint.
Experiencia en la gestión de usuarios en la aplicación CUCA de la Dirección General de Catastro. 
Certificación profesional VMware - Data Center Virtualization 2023 (VCP-DCV 2023) o posterior.</t>
  </si>
  <si>
    <t>TRO24-ECS-028</t>
  </si>
  <si>
    <t>Técnico/a soporte CAU</t>
  </si>
  <si>
    <t xml:space="preserve">Experiencia de al menos 5 años trabajando en el sector de Tecnologías de la Información y Comunicaciones.
Experiencia de más de 5 años en atención al cliente, escalado y resolución de problemas técnicos.
Experiencia de más de 3 años utilizando herramientas de gestión de incidencias como Helix, Service Now o BMC Remedy.
Experiencia de más de 2 años en instalación y mantenimiento de hardware y/o software.
Experiencia de más de 1 año realizando seguimiento y control de calidad en la tramitación de certificados de usuario, peticiones e incidencias.
Experiencia de más de 1 año atendiendo peticiones, incidencias y elaboración de informes de usuarios VIP en la Administración Pública.
Experiencia de más de 1 año utilizando la herramienta Microsoft Clarity.				
</t>
  </si>
  <si>
    <t>TRO24-ECS-029</t>
  </si>
  <si>
    <t>Experiencia de al menos 10 años trabajando en el sector de Tecnologías de la Información y Comunicaciones.
Experiencia de más de 5 años como técnico de soporte en resolución de incidencias y atención al usuario.
Experiencia de más de 5 años trabajando en la instalación, configuración y mantenimiento (PCs, portátiles, móviles y/o tablets).
Experiencia de más de 18 meses utilizando Microsoft Configuration Manager (SCCM).				
Experiencia de más de 18 meses atendiendo incidencias y peticiones de usuarios VIP en la Administración Pública.
Experiencia de más de 18 meses en asistencia de conexión remota (VPN y RDP) y bastionado de equipos (Bitlocker, Applocker).
Experiencia configurando equipos para el funcionamiento de la aplicación SIPA (ámbito aeroportuario).
Participación en migración a Windows 11 con despliegue en SCCM.</t>
  </si>
  <si>
    <t>TRO24-ECS-030</t>
  </si>
  <si>
    <t xml:space="preserve">Experiencia de al menos 15 años trabajando en el sector de Tecnologías de la Información y Comunicaciones.
Experiencia de más de 7 años en atención directa (peticiones, incidencias y elaboración de informes) a usuarios a VIP de la Administración Pública.
Experiencia de más de 5 años realizando tareas de soporte TIC a usuarios y actualizando cuentas de usuario de Active Directory.
Experiencia de más de 5 años en la resolución de incidencias de dispositivos móviles con sistemas operativos IOS, Android y de comunicaciones.
Experiencia de más de 3 años en la coordinación de equipos en Centros de Atención a Usuarios de la Administración Pública.
Experiencia de al menos 3 años administrando la plataforma videoconferencia Zoom.
Experiencia de al menos 3 años trabajando con herramientas de gestión de incidencias (BMC Remedy, EasyVista o iTOP). </t>
  </si>
  <si>
    <t>TRO24-ECS-031</t>
  </si>
  <si>
    <t>Burgos</t>
  </si>
  <si>
    <t xml:space="preserve">Experiencia de al menos 10 años trabajando en el sector de Tecnologías de la Información y Comunicaciones.
Experiencia de más de 5 años en el mantenimiento y actualización de hardware y software.
Experiencia de más de 5 años en administración y configuración del directorio activo.
Experiencia de más de 4 años en atención al usuario y soporte informático de incidencias.
Experiencia de más de 2 años en la configuración e instalación de certificados digitales en la Administración Pública.
Experiencia de más de 2 años en la actualización de aplicaciones y bases de datos del sector de carreteras.				
</t>
  </si>
  <si>
    <t>TRO24-ECS-032</t>
  </si>
  <si>
    <t>Zaragoza</t>
  </si>
  <si>
    <t xml:space="preserve">Experiencia de al menos 8 años trabajando en el sector de Tecnologías de la Información y Comunicaciones.
Experiencia de más de 5 años en atención al usuario en soporte informático de peticiones e incidencias.
Experiencia de más de 2 años realizando instalación, configuración y mantenimiento de equipos informáticos en la Administración Pública.
Experiencia de más de 2 años en administración y configuración de permisos del directorio activo.
Experiencia de más de 2 años desarrollando y manteniendo aplicaciones del sector de carreteras en Microsoft Access.				
</t>
  </si>
  <si>
    <t>TRO24-ECS-033</t>
  </si>
  <si>
    <t>Técnico/a en análisis de bases de datos</t>
  </si>
  <si>
    <t xml:space="preserve">"Experiencia de al menos 4 años trabajando en el sector de Tecnologías de la Información y Comunicaciones.
Experiencia de más de 2 años revisando y resolviendo incidencias técnicas en proyectos de la Administración Pública.
Experiencia de más de 2 años realizando análisis de arquitectura de procesos en la Administración Pública.
Experiencia de más de 1 año en la creación de consultas SQL en Microsoft SQL Server.
Experiencia en administración de herramientas de ticketing GLPI y su integración con otros sistemas.
Experiencia en apoyo a la especificación de requisitos para licitaciones de aplicaciones en la Administración Pública.
Experiencia en la gestión de altas y bajas de usuarios en Portafirmas de la AGE.				
</t>
  </si>
  <si>
    <t>TRO24-ECS-022</t>
  </si>
  <si>
    <t>Documentalista Revisión de Expedientes de Nacionalidad</t>
  </si>
  <si>
    <t>G. SERVICIOS TRANSVERSALES TI</t>
  </si>
  <si>
    <t xml:space="preserve">1. Experiencia de al menos 3 años como Documentalista
2. Experiencia de al menos 2 años en proyectos de gestión documental
3. Experiencia  de al menos 1 año  en la revisión y emisión de requerimientos de subsanación de expedientes de Nacionalidad de la Administración Pública.
4. Experiencia de al menos 1 año en la utilización de gestores documentales 				
</t>
  </si>
  <si>
    <t>TRO24-ECS-023</t>
  </si>
  <si>
    <t>Documentalista Fundaciones de competencia Estatal</t>
  </si>
  <si>
    <t xml:space="preserve">1. Experiencia de al menos 3 años como documentalista
2. Experiencia de la menos  2 años en proyectos de gestión documental 
3. Experiencias de al menos 1 año  en el tratamiento de documentación de Fundaciones de Competencia Estatal: revisión, inscripción, salida, digitalización y archivo manual.
4. Experiencia de al menos 1 año en la utilización de gestores documentales.				
</t>
  </si>
  <si>
    <t>TRO24-ECS-024</t>
  </si>
  <si>
    <t xml:space="preserve">Documentalista Revisión de Expedientes de Nacionalidad </t>
  </si>
  <si>
    <t xml:space="preserve">1. Experiencia de al menos 3 años como Documentalista
2. Experiencia de al menos 2 años en proyectos de gestión documental
3. Experiencia  de al menos 1 año  en la revisión y emisión de requerimientos de subsanación de expedientes de Nacionalidad de la Administración Pública.
4. Experiencia de al menos 1 año en la utilización de gestores documentales				
</t>
  </si>
  <si>
    <t>TRO24-ECS-025</t>
  </si>
  <si>
    <t xml:space="preserve">Técnico/a Comunicación Transformación Digital </t>
  </si>
  <si>
    <t xml:space="preserve">1. Experiencia de al menos 3 años en la redacción y edición  de contenidos
2. Experiencia de al menos 2 años en la utilización de herramientas digitales de diseño gráfico
3. Experiencia de al menos 1 año en proyectos de comunicación y organización de eventos para la Transformación Digital del MInisterio de Justicia
4. Experiencia de al menos 1 año en  el  diseño de publicaciones en RRSS				
</t>
  </si>
  <si>
    <t>TRO24-ECS-026</t>
  </si>
  <si>
    <t>Técnico/a de Reportan y comunicación Transformación Digital</t>
  </si>
  <si>
    <t xml:space="preserve">1- Experiencia de al menos 3 años en la gestión documental , tratamiento, archivo y mantenimiento de la información utilizando sistemas de gestión documental.
2- Experiencia de al menos 2 años en la realización de cuadros de mando de seguimiento para órganos directivos.
3- Experiencia de al menos 1 año  en proyectos y servicios de carácter tecnológico.
4- Experiencia de al menos 1 año en actividades de reporting , coordinación y comunicación en el Ministerio de Justicia (MJUS)  con diferentes Organismos en relación a proyectos TIC.
</t>
  </si>
  <si>
    <t>TRO24-ECS-017</t>
  </si>
  <si>
    <t>Desarrollador/a de aplicaciones de Simulador con Realidad Virtual con Unity</t>
  </si>
  <si>
    <t xml:space="preserve"> Al menos 5 años de experiencia en el desarrollo de aplicaciones con Unity 3D.
 Al menos 1 año de experiencia en desarrollo de aplicaciones de Simulación de Torre de Control para la Navegación Aérea."					
</t>
  </si>
  <si>
    <t>TRO24-ECS-018</t>
  </si>
  <si>
    <t>- Al menos 5 años de experiencia en desarrollo de aplicaciones con Unity 3D.
- Al menos 2 años de experiencia en desarrollo de módulos con Python.
- Al menos 1 año de experiencia en desarrollo de aplicaciones de Simulación de Torre de Control para la Navegación Aérea.</t>
  </si>
  <si>
    <t>TRO24-ECS-019</t>
  </si>
  <si>
    <t>Administrador/a de Sistemas Cloud</t>
  </si>
  <si>
    <t xml:space="preserve">Experiencia:
- Al menos 2 años de experiencia en administración de sistemas Windows.
- Al menos 2 años de experiencia en administración de entornos Cloud.
Certificaciones:
- Certificación Microsoft Azure Fundamentals (AZ-900)
- Certificación Microsoft Azure Administrator Associate (AZ-104)
- Certificación Designing Microsoft Azure Infrastructure Solutions (AZ-305)
- Nutanix Certified Associate (NCA)				
</t>
  </si>
  <si>
    <t>TRO24-ECS-020</t>
  </si>
  <si>
    <t>Ingeniera/o de Datos</t>
  </si>
  <si>
    <t xml:space="preserve">- Experiencia de al menos 5 años en toma de requisitos de aplicaciones de Business Intelligence.
- Experiencia de al menos 5 años en desarrollo de ETLs.
- Experiencia de al menos 5 años en manejo de scripts SQL.
- Experiencia de al menos 3 años en tratamiento de datos con Python y R.
</t>
  </si>
  <si>
    <t>TRO24-ECS-021</t>
  </si>
  <si>
    <t>Desarrollador/a de RPA</t>
  </si>
  <si>
    <t xml:space="preserve">Al menos 2 de experiencia como desarrollador de RPA con Blue Prism.			</t>
  </si>
  <si>
    <t>TRO24-EEM-001</t>
  </si>
  <si>
    <t>Asistente de apoyo para la conservación y explotación de carreteras</t>
  </si>
  <si>
    <t>G. CONSERVACIÓN DE CARRETERAS Y TECNOLOGÍA DE VÍA</t>
  </si>
  <si>
    <t>Asistente 3</t>
  </si>
  <si>
    <t xml:space="preserve">Lleida </t>
  </si>
  <si>
    <t xml:space="preserve">Al menos 1 año de experiencia como asistente de apoyo para la conservación y explotación de carreteras					
</t>
  </si>
  <si>
    <t>TRO24-EEM-002</t>
  </si>
  <si>
    <t>Castellón</t>
  </si>
  <si>
    <t>TRO24-EEM-003</t>
  </si>
  <si>
    <t>Asistente de apoyo para el mantenimiento de cambiadores de ancho de vía</t>
  </si>
  <si>
    <t xml:space="preserve">Tarragona </t>
  </si>
  <si>
    <t xml:space="preserve">Al menos 1 año de experiencia en mantenimiento de cambiadores de ancho de vía.					
</t>
  </si>
  <si>
    <t>TRO24-EEM-004</t>
  </si>
  <si>
    <t>Girona</t>
  </si>
  <si>
    <t>TRO24-EEM-005</t>
  </si>
  <si>
    <t xml:space="preserve">Técnico/a de apoyo en análisis de gálibos </t>
  </si>
  <si>
    <t xml:space="preserve">Al menos 1 año como técnico/a de apoyo en análisis de gálibos 					
</t>
  </si>
  <si>
    <t>TRO24-EEM-006</t>
  </si>
  <si>
    <t>Técnico/a de apoyo para la conservación y explotación de carreteras</t>
  </si>
  <si>
    <t>Teruel</t>
  </si>
  <si>
    <t>Al menos 1 año de experiencia como técnico/a de apoyo para la conservación y explotación de carreteras</t>
  </si>
  <si>
    <t>TRO24-EEM-007</t>
  </si>
  <si>
    <t>TRO24-EEM-008</t>
  </si>
  <si>
    <t>Valladolid</t>
  </si>
  <si>
    <t xml:space="preserve">Al menos 1 año de experiencia en mantenimiento de cambiadores de ancho de vía					
</t>
  </si>
  <si>
    <t>TRO24-EEM-009</t>
  </si>
  <si>
    <t>Técnico/a GIS de apoyo para la conservación y explotación de carreteras</t>
  </si>
  <si>
    <t>Al menos 1 año como técnico/a GIS de apoyo para la conservación y explotación de carreteras</t>
  </si>
  <si>
    <t>TRO24-EEM-010</t>
  </si>
  <si>
    <t>Técnico/a en Obras de Inversión</t>
  </si>
  <si>
    <t>G. MANTENIMIENTO DE ALTA VELOCIDAD</t>
  </si>
  <si>
    <t xml:space="preserve">Experiencia de al menos 9 meses en obras o redacción de proyectos de Alta Velocidad
Valorable conocimiento en las aplicaciones AUTOCAD y Menfis o similar
Valorable conocimiento en las aplicaciones PIDAME y SIOS
Valorable conocimientos de normativa de seguridad en la circulación ferroviaria			</t>
  </si>
  <si>
    <t>TRO24-EEM-011</t>
  </si>
  <si>
    <t>Técnico/a en Gestión de Bases de Mantenimiento</t>
  </si>
  <si>
    <t xml:space="preserve">Al menos 18 meses de experiencia en obras ferroviarias de infraestructura y vía de AV
Nivel de inglés B1
Disponibilidad para viajar, el puesto requiere desplazamientos y/o traslados a Arabia Saudí				
</t>
  </si>
  <si>
    <t>TRO24-EEM-012</t>
  </si>
  <si>
    <t>Técnico/a de Vía y Desvíos</t>
  </si>
  <si>
    <t xml:space="preserve">Experiencia de al menos 2 años en inspección de vía y desvíos de AV
Experiencia de al menos 2 años en suministros de vía y desvíos de AV
Valorable conocimiento en las aplicaciones PIDAME, SIOS y SAP
Valorable conocimientos de normativa de seguridad en la circulación ferroviaria					
</t>
  </si>
  <si>
    <t>TRO24-EEM-013</t>
  </si>
  <si>
    <t>Técnico/a en Gestión Trabajos de Mantenimiento</t>
  </si>
  <si>
    <t xml:space="preserve">Al menos 9 meses de experiencia en gestión de incidencias de AV
Al menos 9 meses de experiencia en coordinación de trabajos de mantenimiento de AV					
</t>
  </si>
  <si>
    <t>TRO24-EEM-014</t>
  </si>
  <si>
    <t>Soporte para obras ferroviarias de infraestructura y vía</t>
  </si>
  <si>
    <t xml:space="preserve">Al menos 1 año de experiencia en obras de mantenimiento ferroviarias de AV
Habilitación en seguridad en la circulación (Piloto de seguridad habilitado y / o Encargado de Trabajos)
Valorable habilitación en inspección de soldaduras
Valorable conocimientos de las aplicaciones PIDAME y SIOS				
</t>
  </si>
  <si>
    <t>TRO24-EEM-015</t>
  </si>
  <si>
    <t>Ciudad Real</t>
  </si>
  <si>
    <t xml:space="preserve">Experiencia de al menos 9 meses en obras o redacción de proyectos de Alta Velocitad
Valorable conocimiento en las aplicaciones AUTOCAD y Menfis o similar
Valorable conocimiento en las aplicaciones PIDAME y SIOS
Valorable conocimientos de normativa de seguridad en la circulación ferroviaria					
</t>
  </si>
  <si>
    <t>TRO24-EEM-016</t>
  </si>
  <si>
    <t>G. MANTENIMIENTO DE RED CONVENCIONAL</t>
  </si>
  <si>
    <t>Badajoz</t>
  </si>
  <si>
    <t xml:space="preserve">Al menos 1 año de experiencia en obras de mantenimiento ferroviarias
Valorable habilitaciones en seguridad en la circulación (Piloto de seguridad habilitado y / o Encargado de Trabajos)
Valorable habilitación en inspección de soldaduras.				
</t>
  </si>
  <si>
    <t>TRO24-EEM-017</t>
  </si>
  <si>
    <t>Técnico/a de apoyo al mantenimiento ferroviario</t>
  </si>
  <si>
    <t>Al menos 5 años de experiencia en gestión de expedientes y proyectos ferroviarios 
Valorable conocimiento de procedimientos del ADIF
Valorable experiencia en desarrollos GIS</t>
  </si>
  <si>
    <t>TRO24-EEM-018</t>
  </si>
  <si>
    <t>Navarra</t>
  </si>
  <si>
    <t xml:space="preserve">Al menos 1 año de experiencia en obras, proyectos o mantenimiento de infraestructura y vía.
Valorable conocimientos de procedimientos de ADIF.
Valorable experiencia en tramitación de documentación técnica y administrativa	</t>
  </si>
  <si>
    <t>TRO24-EEM-019</t>
  </si>
  <si>
    <t>Al menos 1 año de experiencia en obras, proyectos o mantenimiento de infraestructura y vía.
Valorable conocimientos de procedimientos de ADIF.
Valorable experiencia en tramitación de documentación técnica y administrativa de mantenimiento ferroviario</t>
  </si>
  <si>
    <t>TRO24-EEM-020</t>
  </si>
  <si>
    <t>Experto/a en obras y mantenimiento ferroviario</t>
  </si>
  <si>
    <t>Experto/a 2</t>
  </si>
  <si>
    <t xml:space="preserve">Al menos 5 años de experiencia en obras o proyectos de infraestructura y vía.
Valorable conocimientos de procedimientos del ADIF.
Valorable experiencia en gestión de proyectos.
Valorable experiencia en asistencia técnica a obra.			
</t>
  </si>
  <si>
    <t>TRO24-EEM-021</t>
  </si>
  <si>
    <t>Soporte de suministros ferroviarios</t>
  </si>
  <si>
    <t>Córdoba</t>
  </si>
  <si>
    <t xml:space="preserve">Al menos 1 año de experiencia en gestión de almacenes
Valorable conocimientos de procedimientos de ADIF
Valorable Carnet carretilla elevadora			
</t>
  </si>
  <si>
    <t>TRO24-EEM-022</t>
  </si>
  <si>
    <t xml:space="preserve">Al menos 1 año de experiencia en mantenimiento ferroviario
Valorable conocimientos de procedimientos del ADIF
Valorable experiencia en tramitación de documentación técnica y administrativa			
</t>
  </si>
  <si>
    <t>TRO24-EEM-023</t>
  </si>
  <si>
    <t>Al menos 1 año de experiencia en obras, proyectos o mantenimiento de infraestructura y vía.
Valorable conocimientos de procedimientos de ADIF.
Valorable experiencia en tramitación de documentación técnica y administrativa de mantenimiento ferroviario.
Valorable conocimientos de otras técnicas relacionadas con el mantenimiento ferroviario.</t>
  </si>
  <si>
    <t>TRO24-EEM-024</t>
  </si>
  <si>
    <t xml:space="preserve">Al menos 1 año de experiencia en mantenimiento ferroviario
Valorable conocimientos de procedimientos del ADIF
Valorable experiencia en tramitación de documentación técnica y administrativa				
</t>
  </si>
  <si>
    <t>TRO24-EEM-027</t>
  </si>
  <si>
    <t>G. OBRAS EN LÍNEAS EN EXPLOTACIÓN</t>
  </si>
  <si>
    <t>Técnico/a de infraestructura y vía en Obras Ferroviarias de línea convencional</t>
  </si>
  <si>
    <t xml:space="preserve">Al menos 5 años de experiencia global.
Al menos 3 años de experiencia en obras y/o proyectos ferroviarios de infraestructura y vía.
Valorable conocimiento de los procedimientos del ADIF.
Valorable formación curricular en mantenimiento ferroviario.				
</t>
  </si>
  <si>
    <t>TRO24-EEM-028</t>
  </si>
  <si>
    <t>Director/a de Obra</t>
  </si>
  <si>
    <t>Experiencia global en obra de al menos 10 años.
Al menos 5 años de experiencia en obras lineales.
Valorable conocimiento de los procedimientos y normative del ADIF.
Valorabale conocimientos de software de diseño.</t>
  </si>
  <si>
    <t>TRO24-EEM-029</t>
  </si>
  <si>
    <t xml:space="preserve">Experiencia global en obra de al menos 10 años.
Al menos 5 años de experiencia en obras lineales.
Valorable conocimiento de los procedimientos y normative del ADIF.
Valorabale conocimientos de software de diseño.				
</t>
  </si>
  <si>
    <t>TRO24-EEM-030</t>
  </si>
  <si>
    <t>TRO24-EEM-031</t>
  </si>
  <si>
    <t xml:space="preserve">Experiencia global en obra de al menos 10 años.
Al menos 5 años de experiencia en obras lineales.
Valorable conocimiento de los procedimientos y normative del ADIF.
Valorable conocimientos de software de diseño.				
</t>
  </si>
  <si>
    <t>TRO24-EEM-032</t>
  </si>
  <si>
    <t>Asistente Administrativo/a</t>
  </si>
  <si>
    <t>Lugo</t>
  </si>
  <si>
    <t xml:space="preserve">Al menos 3 años de experiencia en tareas administrativas.
Valorable experiencia en oficinas de obra, preferiblemente ferroviarias.
Valorable manejo de paquete Office, Autocad, etc.				
</t>
  </si>
  <si>
    <t>TRO24-EEM-033</t>
  </si>
  <si>
    <t>Vigilante de obra ferroviaria de infraestructura y vía</t>
  </si>
  <si>
    <t xml:space="preserve">Al menos 5 años de experiencia global, preferiblemente en obras de ferroviarias de línea convencional o alta velocidad.
Valorable habilitaciones en seguridad en la circulación (Piloto de seguridad habilitado y / o Encargado de Trabajos).
Valorable habilitación en inspección de soldaduras.
Valorable manejo de software: Paquete Office, Autocad, etc.				
</t>
  </si>
  <si>
    <t>TRO24-EEM-034</t>
  </si>
  <si>
    <t>Guipúzcoa</t>
  </si>
  <si>
    <t xml:space="preserve">Al menos 5 años de experiencia global, preferiblemente en obras de ferroviarias de línea convencional o alta velocidad.
Valorable habilitaciones en seguridad en la circulación (Piloto de seguridad habilitado y / o Encargado de Trabajos).
Valorable habilitación en inspección de soldaduras.
Valorable manejo de software: Paquete Office, Autocad, etc.			
</t>
  </si>
  <si>
    <t>TRO24-EEM-035</t>
  </si>
  <si>
    <t>TRO24-EEM-036</t>
  </si>
  <si>
    <t xml:space="preserve">Al menos 5 años de experiencia en tareas administrativas.
Valorable experiencia en oficinas de obra, preferiblemente ferroviarias.
Valorable manejo de paquete Office, Autocad, etc.					
</t>
  </si>
  <si>
    <t>TRO24-EEM-026</t>
  </si>
  <si>
    <t>Técnico/a Inspección infraestructura de AV</t>
  </si>
  <si>
    <t>G. OPERACIÓN E INSPECCIÓN</t>
  </si>
  <si>
    <t>Lleida</t>
  </si>
  <si>
    <t>1. Al menos 2 años de experiencia profesional global desde el año de Titulación referida en el apartado 2.1.
2. Al menos 2 años de experiencia global en el sector de la Ingeniería/ Consultoría del Transporte y/o Tecnologías de la Información.
3. Al menos 1 año de experiencia en inspección de Infraestructuras de las Líneas de Alta Velocidad en servicio en el entorno de la Base de Mantenimiento asignada. Explanaciones, o Túneles, o Estructuras.
4. Al menos 1 año en Seguimiento, Auscultación y control periódico de patologías. Redacción de informes de estado y de proyectos de reparación en Explanaciones, o Túneles, o Estructuras.</t>
  </si>
  <si>
    <t>TRO24-EEM-025</t>
  </si>
  <si>
    <t>Técnico/a patología de estructuras</t>
  </si>
  <si>
    <t>1. Al menos 1 año de experiencia profesional global desde el año de Titulación referida en el apartado 2.1.
2. Al menos 1 año de experiencia global en el sector de la Ingeniería del transporte
3. Al menos 1 año de experiencia en Redacción de proyectos de reparación, refuerzo y rehabilitación de cualquier tipo de estructuras (civil o edificación).
4. Al menos 1 año en Mediciones, presupuesto y pliego de prescripciones técnicas en redacción de proyectos reparación, refuerzo y rehabilitación de cualquier tipo de estructuras (civil o edificación).</t>
  </si>
  <si>
    <t>TRO24-EEW-012</t>
  </si>
  <si>
    <t>Técnico/a de Edificación en oficina de cliente</t>
  </si>
  <si>
    <t>G. EDIFICACIÓN</t>
  </si>
  <si>
    <t>MADRID</t>
  </si>
  <si>
    <t>1. Al menos 3 años de experiencia profesional global desde el año de Titulación referida en el apartado 2.1.	
2. Al menos 3 años de experiencia global en el sector de la Ingeniería/Consultoría del Transporte y/o Tecnologías de la Información.					
3. Al menos 3 años de experiencia en desarrollo de proyectos de identidad corporativa.
4. Manejo y conocimiento de paquete Adobe y otros programas de vectorización como CorelDraw.</t>
  </si>
  <si>
    <t>TRO24-EEW-011</t>
  </si>
  <si>
    <t>PMO</t>
  </si>
  <si>
    <t>BARCELONA</t>
  </si>
  <si>
    <t>1. Al menos 20 años de experiencia profesional global desde el año de Titulación referida en el apartado 2.1.
2. Al menos 7 años de experiencia global en el sector de la Ingeniería/Consultoría del Transporte y/o Tecnologías de la Información.
3. Al menos 20 años de experiencia en Edificación como Director de Ejecución y/o Director de Obra y/o gestión de proyectos.
4. Al menos 3 años de experiencia como Coordinador de Calidad para Sistemas de Gestión ISO 9001:2000</t>
  </si>
  <si>
    <t>TRO24-EEW-013</t>
  </si>
  <si>
    <t xml:space="preserve">Director/a de ejecución </t>
  </si>
  <si>
    <t>1. Al menos 14 años de experiencia profesional global desde el año de Titulación referida en el apartado 2.1.
2. Al menos 18 meses de experiencia global en el sector de la Ingeniería/ Consultoría del Transporte y/o Tecnologías de la Información.
3. Al menos 10 años de experiencia en proyectos y/o obras de edificación.
4. Al menos 10 años en de experiencia como jefe de obra y/o dirección de ejecución en obras de edificación residencial y/o ferroviaria.</t>
  </si>
  <si>
    <t>TRO24-EEW-014</t>
  </si>
  <si>
    <t xml:space="preserve">Director/a de Obras </t>
  </si>
  <si>
    <t>1. Al menos 15 años de experiencia profesional global desde el año de Titulación referida en el apartado 2.1.
2. Al menos 10 años de experiencia global en el sector de la Ingeniería/ Consultoría del Transporte y/o Tecnologías de la Información.
3. Al menos 6 meses de experiencia realizando tareas de Dirección Facultativa en obras de edificación del sector ferroviario.
4. Al menos 10 años de experiencia en proyectos y/o obras de edificación.</t>
  </si>
  <si>
    <t>TRO24-EEW-015</t>
  </si>
  <si>
    <t xml:space="preserve">Técnico/a de Instalaciones de Edificación </t>
  </si>
  <si>
    <t xml:space="preserve">1. Al menos 24 años de experiencia profesional global desde el año de Titulación referida en el apartado 2.1.
2. Al menos 15 años de experiencia global en el sector de la Ingeniería/ Consultoría del Transporte y/o Tecnologías de la Información.				
3. Al menos 12 años de experiencia como Técnico de Instalaciones de Edificación, ejerciendo tareas de asistencia técnica, dirección facultativa y control de la calidad de las Instalaciones.
4. Al menos 18 meses de experiencia específica en asistencia técnica y control de instalaciones para las obras de talleres de mantenimiento destinados a los trenes de alta velocidad.				
</t>
  </si>
  <si>
    <t>TRO24-EEW-016</t>
  </si>
  <si>
    <t xml:space="preserve">1. Al menos 2 años de experiencia profesional global desde el año de Titulación referida en el apartado 2.1.	
2. Al menos 3 años de experiencia global en el sector de la Ingeniería/Consultoría del Transporte y/o Tecnologías de la Información.
3. Al menos 1 años de experiencia como Dirección Facultativa de edificación relacionada con el transporte.
4. Al menos 2 años como Técnico de Edificación y/o Instalaciones de Edificación ACO (Asistencia y Control de Obras).
5. Máster en Ingeniería en Tecnologías Aeronáuticas y Máquina-Herramienta.	</t>
  </si>
  <si>
    <t>TRO24-EEW-017</t>
  </si>
  <si>
    <t xml:space="preserve">1. Al menos 10 años de experiencia profesional global desde el año de Titulación referida en el apartado 2.1.
2. Al menos 1 año de experiencia global  en el sector de la Ingeniería/ Consultoría del Transporte y/o Tecnologías de la Información.
3. Al menos 10 años de experiencia en proyectos y/o obras de edificación/ Ingeniería y/o Consultoría.
4. Al menos 10 años de experiencia como Project Manager y/o Técnico y/o Jefe de Obra y/o Dirección de Obra en obras de Arquitectura Singular, Edificación y/o Ferroviario.				
</t>
  </si>
  <si>
    <t>TRO24-EEW-018</t>
  </si>
  <si>
    <t xml:space="preserve">Técnico/a de Edificación </t>
  </si>
  <si>
    <t>1. Al menos 5 años de experiencia profesional global desde el año de Titulación referida en el apartado 2.1.
2. Al menos 2 años de experiencia global en el sector de la Ingeniería/Consultoría del Transporte y/o Tecnologías de la Información.
3. Al menos 21 meses de experiencia en redacción de proyectos y licitaciones relacionadas con espacios administrativos.
4. Al menos 3 años de experiencia como Dirección Facultativa de edificación.</t>
  </si>
  <si>
    <t>TRO24-EEW-001</t>
  </si>
  <si>
    <t>Oficina técnica</t>
  </si>
  <si>
    <t>G. INFRAESTRUCTURA</t>
  </si>
  <si>
    <t>MURCIA</t>
  </si>
  <si>
    <t>Al menos diez (10) años de experiencia desde titulación Máster Universitario en Instalaciones térmicas y eléctricas en edificios, Eficiencia Energética 
Al menos quince (15) años de experiencia desde Ingeniería Técnica Industrial.
Experiencia de al menos tres (3) años en trabajos de topografía para obras ferroviarias de ADIF.
Al menos cuatro (4) años de experiencia trabajando en obras ferroviarias de ADIF.
Al menos un (1) año de experiencia en posición relacionada con oficina técnica en asistencia técnica a obra ferroviaria.</t>
  </si>
  <si>
    <t>TRO24-EEW-002</t>
  </si>
  <si>
    <t>Técnico de apoyo técnico a ENAIRE</t>
  </si>
  <si>
    <t>SEVILLA</t>
  </si>
  <si>
    <t>Al menos veinte (20) años de experiencia desde titulación de Arquitectura.
Al menos quince (15) años de experiencia desde titulación de Técnico medio en Prevención de Riesgos laborales
Experiencia de al menos un (1) año como apoyo técnico a ENAIRE para labores de dirección de obra, coordinación de seguridad y salud, apoyo técnico a la gestión de contratos, apoyo técnico BIM.
Experiencia de al menos ocho (8) años en obra.
Se requiere contar con formación demostrable en BIM Revit.</t>
  </si>
  <si>
    <t>TRO24-EEW-003</t>
  </si>
  <si>
    <t>Dirección ambiental de obra</t>
  </si>
  <si>
    <t>CANTABRIA</t>
  </si>
  <si>
    <t xml:space="preserve">Experiencia de al menos siete  (7) años desde titulación de Grado en Ciencias Ambientales 
Experiencia de al menos seis (6) desde titulación de  Máster en Gestión integral del Agua
Al menos una (1) experiencia como dirección ambiental de obra en obras de radar meteorológico.
Al menos una (1) experiencia como dirección ambiental de obra en obras de carreteras.
Experiencia en trabajos de apoyo técnico medio ambiental para la restauración hidrológico-forestal para reducción de riesgo de inundación y mejora ambiental del dominio público hidráulico.				
</t>
  </si>
  <si>
    <t>TRO24-EEW-004</t>
  </si>
  <si>
    <t>Contract management.</t>
  </si>
  <si>
    <t>Experiencia de al menos cuatro (4) años desde Máster de Ingeniería de Caminos, Canales y Puertos.
Experiencia de al menos siete (7) años desde Grado en Ingeniería Civil. 
Experiencia de al menos un (1) año como contract management engineer.
Al menos una (1) experiencia de al menos un (1) año de duración habiendo trabajado la documentación escrita y emisión de informes en inglés</t>
  </si>
  <si>
    <t>TRO24-EEW-005</t>
  </si>
  <si>
    <t>Técnico/a de gestión de contratos de dirección de obra ferroviaria.</t>
  </si>
  <si>
    <t>Experiencia de al menos diez meses (10) desde titulación requerida en 2.1
Experiencia de al menos un año (1) en el ámbito de la ingeniería y consultoría del transporte, tanto como becario de ICCP, como Grado en Ingeniería Civil o como Ingeniero de Caminos, Canales y Puertos.
Experiencia de al menos un (1) año en el apoyo técnico a la gestión de contratos de Dirección de obra nueva Ferroviaria de alta velocidad (planificación, control económico, gestión de medios y recursos) cuyo objeto sean las direcciones facultativas para obras ferroviarias.</t>
  </si>
  <si>
    <t>TRO24-EEW-006</t>
  </si>
  <si>
    <t>Project management ferroviario</t>
  </si>
  <si>
    <t>PONTEVEDRA</t>
  </si>
  <si>
    <t xml:space="preserve">Al menos diez (10) años de experiencia profesional global desde el año de  Titulación referida en el apartado 2.1. 
Al menos  un (1) año de experiencia global  en el sector de la Ingeniería y/o Consultoría del Transporte. 
Al menos una (1) experiencia como dirección de obra ferroviaria   de alta velocidad en el Eje Atlántico.
Al menos cuatro (4) meses de experiencia como coordinador a alto nivel de obra ferroviaria de alta velocidad: project manager o dirección de obra.
Diploma en Jefe de Conservación y Explotación de Carreteras (Jefe COEX), por Structuralia o similar.
Diploma en Conocimientos esenciales en Ingeniería de Seguridad Vial, por la Asociación de Auditores de Seguridad Vial.				
</t>
  </si>
  <si>
    <t>TRO24-EEW-007</t>
  </si>
  <si>
    <t>Planificador y gestión en obra</t>
  </si>
  <si>
    <t>Al menos dos (2) años de experiencia profesional global desde el año de Titulación referida en el apartado 2.1. 
Al menos un (1) año de experiencia global  en el sector de la Ingeniería y/o Consultoría del Transporte. 
Al menos una (1) experiencia como planificador de proyecto ferroviario, haciendo uso de Primavera P6, donde el idioma de trabajo haya sido el inglés.
Experiencia de al menos 3 meses en vigilancia de obra para proyectos cuyo objeto sean estaciones radares meteolológicas.</t>
  </si>
  <si>
    <t>TRO24-EEW-008</t>
  </si>
  <si>
    <t>Técnico/a de riesgos ferroviarios</t>
  </si>
  <si>
    <t>Al menos quince (15) años de experiencia profesional global desde el año de Titulación referida en el apartado 2.1. 
Al menos un (1) año de experiencia global en el sector de la Ingeniería y/o Consultoría del Transporte. 
Al menos diez (10) años de experiencia en posiciones relacionadas con calidad, prevención y/o medio ambiente en puestos de técnico o inspector.
Al menos un (1) año de experiencia como técnico de riesgos ferroviarios e interoperabilidad para obras ferroviarias de alta velocidad.
Al menos diez (10) años de experiencia en obra ferroviaria.</t>
  </si>
  <si>
    <t>TRO24-EEW-009</t>
  </si>
  <si>
    <t>Técnico/a de asistencia técnica y gestión de contratos ferroviarios y carreteras.</t>
  </si>
  <si>
    <t>Al menos un (1) año de experiencia profesional global desde el año de Titulación referida en el apartado 2.1. 
Al menos un (1) año de experiencia global en el sector de la Ingeniería y/o Consultoría del Transporte. 
Al menos un (1) año de experiencia como adjunto a jefe de proyecto en labores de gestión de proyectos de obras: control económico, planificación, gestión de recursos, gestión de medios, elaboración de certificaciones mensuales.
Valorable experiencia como técnico de apoyo a los trabajos de asistencia ténica a obra ferroviaria para alta velocidad.</t>
  </si>
  <si>
    <t>TRO24-EEW-010</t>
  </si>
  <si>
    <t>Técnico/a Auxiliar de Calidad y Medio Ambiente en obra</t>
  </si>
  <si>
    <t>Al menos  un (1) año de experiencia global  en el sector de la Ingeniería y/o Consultoría del Transporte. 
Al menos un (1) año de experiencia como técnico auxiliar de calidad y medio ambiente en asistencia técnica a obra ferroviaria de alta velocidad.
Al menos veinte (20) años de experiencia como Coordinador Administrativo de Obras Civiles en METRO: análisis de ofertas, elaboración de presupuestos, certifcaciones de obra.
Valorable titulaciones relacionadas con la obra civil (Ingeniero Civil, Grado o Máster) aunque no estén homologadas en España, que avalen el conocimiento técnico aportable a puesto en obra referenciado.</t>
  </si>
  <si>
    <t>TRO24-EEW-019</t>
  </si>
  <si>
    <t>Administrativo/a en Obra</t>
  </si>
  <si>
    <t xml:space="preserve">Al menos 6 meses de experiencia en puestos similares al ofertado					
</t>
  </si>
  <si>
    <t>TRO24-EEW-020</t>
  </si>
  <si>
    <t>Asistente Técnico de Suministros</t>
  </si>
  <si>
    <t xml:space="preserve">Al menos 18 meses de experiencia en puestos similares al ofertado				
</t>
  </si>
  <si>
    <t>TRO24-EEW-021</t>
  </si>
  <si>
    <t>Jefe/a de Circulación de Construcción</t>
  </si>
  <si>
    <t xml:space="preserve">Habilitado como Jefe de Circulación                               
Al menos 15 meses de experiencia en puestos similares al ofertado				
</t>
  </si>
  <si>
    <t>TRO24-EEW-022</t>
  </si>
  <si>
    <t>Técnico/a Gestión Contratos de Suministros</t>
  </si>
  <si>
    <t>Certificado Microsoft Excel Specialist                                                                                                                                                                             
Al menos 12 meses de experiencia en puestos similares al ofertado</t>
  </si>
  <si>
    <t>TRO24-EEW-023</t>
  </si>
  <si>
    <t xml:space="preserve">Habilitado como Jefe de Circulación                                                                                                                                                                                                                                                       
Al menos 6 meses de experiencia en puestos similares al ofertado				
</t>
  </si>
  <si>
    <t>TRO24-EEW-025</t>
  </si>
  <si>
    <t>Técnico/a de Gestión de Riesgos</t>
  </si>
  <si>
    <t>Máster BIM en Infraestructuras                                                                                                                                                                                     
 Al menos 24 meses realizando labores similares a las del puesto ofertado</t>
  </si>
  <si>
    <t>TRO24-EEW-024</t>
  </si>
  <si>
    <t xml:space="preserve">Al menos 12 meses de experiencia en puestos similares al ofertado					
</t>
  </si>
  <si>
    <t>TRO24-EEW-026</t>
  </si>
  <si>
    <t>Huelva</t>
  </si>
  <si>
    <t xml:space="preserve">Habilitado como Jefe de Circulación                                                                                                                                                                                                                                                    
Al menos 24 meses realizando labores similares a las del puesto ofertado				
</t>
  </si>
  <si>
    <t>TRO24-EEW-027</t>
  </si>
  <si>
    <t>Técnico/a especialista en BIM</t>
  </si>
  <si>
    <t xml:space="preserve">Máster en BIM Management en Obra Civil                                                                                                                        
                Al menos 10 meses realizando labores similares al puesto ofertado				
</t>
  </si>
  <si>
    <t>TRO24-EEW-028</t>
  </si>
  <si>
    <t xml:space="preserve">Habilitado como Jefe de Circulación                                                                                                                                                                                                                                                                  
Al menos 6 meses realizando labores similares a las del puesto ofertado			
</t>
  </si>
  <si>
    <t>TRO24-EEW-029</t>
  </si>
  <si>
    <t>Jefe/a de Unidad Asistencia Técnica en Puerto</t>
  </si>
  <si>
    <t>Tarragona</t>
  </si>
  <si>
    <t xml:space="preserve">Experto Universitario en Ingeniería Ferroviaria                                                                                                                                                     
 Al menos 6 meses realizando labores similares a las del puesto ofertado				
</t>
  </si>
  <si>
    <t>TRO24-EEW-030</t>
  </si>
  <si>
    <t>Técnico/a de Innovación</t>
  </si>
  <si>
    <t xml:space="preserve">Al menos 6 meses realizando labores similares a las del puesto ofertado					
</t>
  </si>
  <si>
    <t>TRO24-EEP-023</t>
  </si>
  <si>
    <t>Especialista BIM</t>
  </si>
  <si>
    <t xml:space="preserve">No se requiere.					
</t>
  </si>
  <si>
    <t>TRO24-EEP-024</t>
  </si>
  <si>
    <t>Responsable BIM en contratos de obra</t>
  </si>
  <si>
    <t xml:space="preserve">Formación en BIM.					
</t>
  </si>
  <si>
    <t>TRO24-EEP-025</t>
  </si>
  <si>
    <t>Responsable BIM en contratos de proyectos</t>
  </si>
  <si>
    <t>Formación en BIM.</t>
  </si>
  <si>
    <t>TRO24-EEP-026</t>
  </si>
  <si>
    <t>TRO24-EEP-027</t>
  </si>
  <si>
    <t>Coordinador/a de actuaciones BIM</t>
  </si>
  <si>
    <t>Formación especifica en BIM.</t>
  </si>
  <si>
    <t>TRO24-EEP-028</t>
  </si>
  <si>
    <t>Coordinador/a de implantación BIM</t>
  </si>
  <si>
    <t>TRO24-EEP-001</t>
  </si>
  <si>
    <t>G. COORDINACIÓN PERSONAL APOYO AGE</t>
  </si>
  <si>
    <t>Técnico de Apoyo en Cliente ADIF en el desarrollo y evaluación de Diseño Seguro en Proyectos Ferroviarios de Red Convencional</t>
  </si>
  <si>
    <t xml:space="preserve">Al menos 18 meses de experiencia en las funciones destacadas en el apartado 1.14. 
Conocimiento de BIM/REVIT. Manejo de ISTRAM			
</t>
  </si>
  <si>
    <t>TRO24-EEP-002</t>
  </si>
  <si>
    <t>Apoyo en Cliente ADIF como Director/a de Proyecto de Edificación Ferroviaria</t>
  </si>
  <si>
    <t>Arquitecto/a de más de 15 años de experiencia global, y al menos 18 meses de experiencia en las funciones desarrolladas en el apartado 1.14.  
Deberá aportarse Máster específico de Proyectos Arquitectónicos Avanzados.</t>
  </si>
  <si>
    <t>TRO24-EEP-004</t>
  </si>
  <si>
    <t>Al menos 8 años de experiencia global, y 2 años en las funciones requeridas en el apartado 1.14. 
Se requiere además titulación Project Management Professional (PMP), y Máster en Metodología y Gestión BIM de Proyectos, Construcción y Activos Inmobiliarios</t>
  </si>
  <si>
    <t>TRO24-EEP-005</t>
  </si>
  <si>
    <t>Al menos 7 años de experiencia global, y más de 18 meses en las funciones 1, 2 y 3 del apartado 1.14, y 6 meses en el apartado 4. 
Se requiere además Máster internacional en Gestión Integral del Modelado y la Interoperabilidad de Proyectos BIM: Arquitectura (ARQ), Estructuras (STR) e Instalaciones (MEP). Perfil BIM Manager, y formación acreditativa y experiencia en el apartado de "Arquitectura de Género".</t>
  </si>
  <si>
    <t>TRO24-EEP-003</t>
  </si>
  <si>
    <t>Administrativo/a Expropiaciones</t>
  </si>
  <si>
    <t>G. EXPROPIACIONES</t>
  </si>
  <si>
    <t>Granada</t>
  </si>
  <si>
    <t>Al menos 7 años de experiencia profesional global y en gestión de expropiaciones para Organismos Públicos.
Curso de prevención de riesgos laborables
Curso de Procedimiento administrativo
Conocimientos del proceso expropiatorio, trámites. Dominio de Programas de la Administración: Expropia, Decreto, Siguda.</t>
  </si>
  <si>
    <t>TRO24-EEP-006</t>
  </si>
  <si>
    <t xml:space="preserve">Al menos 1 año de experiencia en trámites de carreteras.
Al menos 1 año de experiencia en atención a público.
Valorable conocimiento programas informáticos de las Administraciones Públicas (Decreto / Siguda / SGS / ASIF).
Certificado Gestión Integrada de Recursos Humanos. 
Certificado Gestión Contable y Gestión Administrativa para Auditoría.					
</t>
  </si>
  <si>
    <t>TRO24-EEP-007</t>
  </si>
  <si>
    <t>Mantenimiento del dominio público en Carreteras</t>
  </si>
  <si>
    <t>Mas de 10 años de Experiencia en el sector.
Máster en Gestión del Desarrollo Sostenible.
Conocimientos de programas: Licencias, Gexpe, Agenda de carreteras, QGis, Autoturn y Gestión de Oficinas.</t>
  </si>
  <si>
    <t>TRO24-EEP-008</t>
  </si>
  <si>
    <t>Abogado/a Expropiaciones</t>
  </si>
  <si>
    <t xml:space="preserve">Al menos 2 años de experiencia en la Administración Pública.					
</t>
  </si>
  <si>
    <t>TRO24-EEP-009</t>
  </si>
  <si>
    <t>Más de 5 años de Experiencia.
Máster en Propiedad Intelectual y Derecho Tecnológico.</t>
  </si>
  <si>
    <t>TRO24-EEP-010</t>
  </si>
  <si>
    <t>Técnico/a en Valoración y Expropiaciones</t>
  </si>
  <si>
    <t>Mas de 15 años de experiencia en trabajos similares.
Curso de perito judicial.
Curso de valoraciones agrarias.
Curso de Sistemas de Información Geográfica Aplicados a la Gestión Medioambiental con Software Libre gvSIG.</t>
  </si>
  <si>
    <t>TRO24-EEP-011</t>
  </si>
  <si>
    <t>Ingeniero/a de proyecto viario</t>
  </si>
  <si>
    <t>G. PROYECTOS DE CARRETERAS</t>
  </si>
  <si>
    <t>Experiencia de al menos 15 años desde la obtención del título.
Experiencia de al menos 10 años en las funciones específicas del puesto.
Experiencia de al menos 5 años en coordinación de equipos (delineantes, colaboradores, personal técnico).
Experiencia de al menos 5 años en trato directo con clientes.
Manejo a nivel usuario avanzado de Presto, Clip, Autocad.</t>
  </si>
  <si>
    <t>TRO24-EEP-012</t>
  </si>
  <si>
    <t>Especialista en Servicios Afectados</t>
  </si>
  <si>
    <t xml:space="preserve">Experiencia de al menos 5 años desde la obtención del título.
Experiencia de al menos 2 años en las funciones específicas del puesto.
Experiencia de al menos 2 años en redacción de proyectos de infraestructuras.
Formación en BIM, Autocad.
Inglés C1.				
</t>
  </si>
  <si>
    <t>TRO24-EEP-013</t>
  </si>
  <si>
    <t>Ingeniero/a de proyecto especialista en Seguridad Viaria</t>
  </si>
  <si>
    <t>Albacete</t>
  </si>
  <si>
    <t>Experiencia de al menos 10 años desde la obtención del título.
Experiencia de al menos 10 años en las funciones específicas del puesto.
Experiencia de al menos 5 años en coordinación de equipos (delineantes, colaboradores, personal técnico).
Formación en Istram, BIM, Jefe COEX.
TÍtulo de Auditor de Seguridad Viaria en fase de Proyecto.
Inglés C1.</t>
  </si>
  <si>
    <t>TRO24-EEP-014</t>
  </si>
  <si>
    <t>Trazadista</t>
  </si>
  <si>
    <t>Experiencia de más de 2 años desde la obtención del título.
Experiencia de al menos 2 años en las funciones específicas del puesto.
Formación en BIM.
Usuario Istram, OpenRoads, Autocad.</t>
  </si>
  <si>
    <t>TRO24-EEP-015</t>
  </si>
  <si>
    <t>Técnico/a en modelado de instalaciones MEP y arquitectura, en proyectos de arquitectura y edificación</t>
  </si>
  <si>
    <t>G. PROYECTOS DE EDIFICACIÓN</t>
  </si>
  <si>
    <t>Formación en Revit MEP, Revit Cost-it y Revit Arquitectura.</t>
  </si>
  <si>
    <t>TRO24-EEP-016</t>
  </si>
  <si>
    <t>Técnico/a en redacción de proyectos de arquitectura y edificación</t>
  </si>
  <si>
    <t>Máster BIM</t>
  </si>
  <si>
    <t>TRO24-EEP-017</t>
  </si>
  <si>
    <t>Técnico/a en redacción de instalaciones MEP en proyectos de arquitectura y edificación</t>
  </si>
  <si>
    <t xml:space="preserve">Formacion en Energía Solar Fotovoltáica; Mercados energéticos y generación distribuida.					
</t>
  </si>
  <si>
    <t>TRO24-EEP-018</t>
  </si>
  <si>
    <t>Conocimiento básico metodología BIM.</t>
  </si>
  <si>
    <t>TRO24-EEP-019</t>
  </si>
  <si>
    <t>Especialista en Diseño y redacción de Proyectos ferroviarios y gestión de interfaces</t>
  </si>
  <si>
    <t>G. PROYECTOS FERROVIARIOS</t>
  </si>
  <si>
    <t>Al menos 3 años de experiencia global desde la obtención del título.
Al menos 2 años de experiencia global en el sector del transporte.
Deberá acreditar haber trabajado en al menos 2 proyectos/ofertas internacionales.
Al menos un año de experiencia en gestión de interfaces en proyectos ferroviarios internacionales.</t>
  </si>
  <si>
    <t>TRO24-EEP-020</t>
  </si>
  <si>
    <t>Especialista en valoración, diseño y redacción de Proyectos ferroviarios internacionales</t>
  </si>
  <si>
    <t>Al menos 2 años de experiencia global.
Al menos 1 año de experiencia en proyectos internacionales.
Acreditar la participación en ofertas internacionales del sector ferroviario.
Acreditar la participación en mediciones y presupuestos con metodología BIM.</t>
  </si>
  <si>
    <t>TRO24-EEP-021</t>
  </si>
  <si>
    <t>Técnico/a especialista en hidrogeología</t>
  </si>
  <si>
    <t>G. PROYECTOS SINGULARES</t>
  </si>
  <si>
    <t xml:space="preserve">Mínimo 15 años de experiencia en trabajos similares.
Curso de especialización o Máster en Hidrogeología o Recursos Hídricos.
Experiencia de al menos 5 años en el diseño y medida de redes de control piezométrico, seguimientos hidrogeológicos de proyectos de obra civil.
Conocimientos adicionales en Software específico para hidrogeología (Model Muse, QGIS).
</t>
  </si>
  <si>
    <t>TRO24-EEP-022</t>
  </si>
  <si>
    <t>Técnico/a consolidado/a en cálculo de estructuras</t>
  </si>
  <si>
    <t xml:space="preserve">Mínimo 5 años de experiencia en labores similares a las solicitadas.
Se requieren conocimientos previos en:
- Software: SAP2000, CSI Bridge, CYPE, 
- Métodos numéricos y programación: Python"				
</t>
  </si>
  <si>
    <t>TRO24-ESR-007</t>
  </si>
  <si>
    <t>Técnico/a de Material Rodante, sistemas mecánicos</t>
  </si>
  <si>
    <t>G. M. RODANTE Y LINEA AEREA DE CONTACTO</t>
  </si>
  <si>
    <t>Al menos 1 año de experiencia global en el sector de la Ingeniería/Consultoría del Transporte.
Al menos 1 año de experiencia en revisión de diseño o inspección de fabricación de material rodante ferroviario.</t>
  </si>
  <si>
    <t>TRO24-ESR-011</t>
  </si>
  <si>
    <t>Inspector/a Material Rodante</t>
  </si>
  <si>
    <t>Al menos 1 año de experiencia global en el sector de la Ingeniería/ Consultoría del Transporte.
Al menos 1 año de experiencia en inspección de fabricación de material rodante ferroviario.</t>
  </si>
  <si>
    <t>TRO24-ESR-012</t>
  </si>
  <si>
    <t>Técnico/a de Material Rodante, procesos de autorización</t>
  </si>
  <si>
    <t>Al menos 1 año de experiencia global en el sector de la Ingeniería/Consultoría del Transporte.
Al menos 1 año de experiencia en gestión de expedientes de autorización de material rodante ferroviario.</t>
  </si>
  <si>
    <t>TRO24-ESR-013</t>
  </si>
  <si>
    <t>Técnico/a de Inspección Visual de Catenaria</t>
  </si>
  <si>
    <t>Al menos 2 años de experiencia profesional global en el sector de la Ingeniería/Consultoría del Transporte.
Al menos 1 año de experiencia en inspección del estado de conservación de los elementos críticos de la Línea Aérea de Contacto.</t>
  </si>
  <si>
    <t>TRO24-ESR-001</t>
  </si>
  <si>
    <t>Técnico/a de coordinación de seguridad</t>
  </si>
  <si>
    <t>G. SEGURIDAD TERRESTRE Y PROTECCIÓN CIVIL</t>
  </si>
  <si>
    <t>Experiencia global de 5 años en el ámbito de la seguridad operativa.
Habilitación como Director de Seguridad.</t>
  </si>
  <si>
    <t>TRO24-ESR-002</t>
  </si>
  <si>
    <t>Técnico/a de instalaciones de protección civil y seguridad en túneles carreteros</t>
  </si>
  <si>
    <t xml:space="preserve">Experiencia de al menos 5 años en el ámbito de la ingeniería del transporte.
1 año de experiencia en el desarrollo de las funciones específicas del puesto.	</t>
  </si>
  <si>
    <t>TRO24-ESR-004</t>
  </si>
  <si>
    <t>Técnico/a de mantenimiento de instalaciones de protección civil y seguridad en túnel</t>
  </si>
  <si>
    <t>Palencia</t>
  </si>
  <si>
    <t xml:space="preserve">Experiencia global de 4 años de los cuales, al menos 1, ejerciendo las funciones específicas del puesto.					
</t>
  </si>
  <si>
    <t>TRO24-ESR-005</t>
  </si>
  <si>
    <t>Técnico/a de instalaciones de protección civil y seguridad en túnel</t>
  </si>
  <si>
    <t>Experiencia de al menos 5 años en el ámbito de la ingeniería del transporte, de los cuales, al menos 2 en el de las instalaciones de seguridad en túnel.
Experiencia de 1 año en sistemas de alumbrado.</t>
  </si>
  <si>
    <t>TRO24-ESR-009</t>
  </si>
  <si>
    <t>Experiencia global mínima de 5 años en el ámbito de la seguridad operativa y 1 realizando las funciones específicas del puesto.
Habilitación como Director/a de Seguridad.</t>
  </si>
  <si>
    <t>TRO24-ESR-010</t>
  </si>
  <si>
    <t>Técnico/a de instalaciones de protección civil y seguridad en túneles ferroviarios</t>
  </si>
  <si>
    <t>Experiencia de al menos 5 años en el ámbito de la seguridad física. Definición y gestión de sistemas de CCTV, control de accesos, antiintrusión. Definición de Planes de Emergencia y de Autoprotección.
Habilitación como Director de Seguridad.</t>
  </si>
  <si>
    <t>TRO24-ESR-003</t>
  </si>
  <si>
    <t>Técnico/a de mantenimiento en campo de instalaciones de telemedida de energía</t>
  </si>
  <si>
    <t>G. SIST. AEROPORTUARIOS Y ENERGÍA</t>
  </si>
  <si>
    <t xml:space="preserve">10 años de experiencia global en el sector eléctrico de los cuales, como mínimo:
5 años de experiencia en instalación y mantenimiento de equipos de medida de energía eléctrica en alta tensión.
5 años de experiencia en instalaciones eléctricas.					
</t>
  </si>
  <si>
    <t>TRO24-ESR-006</t>
  </si>
  <si>
    <t>Técnico/a  de Gestión de Energía Eléctrica</t>
  </si>
  <si>
    <t>G. SISTEMAS. AEROPORTUARIOS Y ENERGÍA</t>
  </si>
  <si>
    <t>5 años de experiencia global, siendo al menos 4 de ellos en el sector ferroviario.
3 años de experiencia en tratamiento de datos eléctricos y económicos para facturación de energía eléctrica.
Nivel avanzado de programación en SQL y sistemas de gestión de datos (Oracle PL/SQL, SQLServer, etc.).</t>
  </si>
  <si>
    <t>TRO24-ESR-008</t>
  </si>
  <si>
    <t>Técnico/a en Diseño de instalaciones de suministro de energía.</t>
  </si>
  <si>
    <t>Al menos 1 año de experiencia global en el sector de la Ingeniería/ Consultoría del Transporte 
Al menos 1 año de experiencia en elaboración de estudios y proyectos de suministro de energía eléctrica a la tracción ferroviaria.</t>
  </si>
  <si>
    <t>TRO24-ESS-001</t>
  </si>
  <si>
    <t>Técnico/a en Supervisión de Instalaciones Ferroviarias</t>
  </si>
  <si>
    <t>G. TELECOMUNICACIONES TERRESTRES</t>
  </si>
  <si>
    <t xml:space="preserve">Al menos 1 año de experiencia en tareas de gestion de alarmas en Sistemas de Supervisión de f.o.					
</t>
  </si>
  <si>
    <t>TRO24-ESS-002</t>
  </si>
  <si>
    <t>Técnico/a en Asistencia Técnica a Obras de Telecomunicaciones Ferroviarias</t>
  </si>
  <si>
    <t xml:space="preserve">Al menos 1 año de experiencia en tareas de vigiancia de obras de Telecomunicaciones fijas					
</t>
  </si>
  <si>
    <t>TRO24-ESS-003</t>
  </si>
  <si>
    <t xml:space="preserve"> Técnico/a en Asistencia Técnica a Obras de Telecomunicaciones Ferroviarias</t>
  </si>
  <si>
    <t xml:space="preserve">Al menos 10 años de experiencia en Sistemas de Telecomunicaciones (4G/5G, Equipamiento de Transmisión y radio, etc) de ellos al menos 1 año de experiencia en tareas de asistencia técnica en Sistemas de Telecomunicaciones en el ámbito ferroviario					
</t>
  </si>
  <si>
    <t>TRO24-ESS-004</t>
  </si>
  <si>
    <t>G, TELECOMUNICACIONES TERRESTRES</t>
  </si>
  <si>
    <t xml:space="preserve">Al menos 4 años de experiencia laboral como Ingeniero, de ellos al menos 10 meses de experiencia en tareas de supervisión en Instalaciones de Telecomunicaciones y Señalización ferroviarias					
</t>
  </si>
  <si>
    <t>TRO24-ESS-005</t>
  </si>
  <si>
    <t>Técnico/a en  Asistencia Técnica a Obras de Telecomunicaciones Ferroviarias</t>
  </si>
  <si>
    <t>León</t>
  </si>
  <si>
    <t xml:space="preserve">Al menos 4 años de experiencia en Sistemas de Telecomunicaciones, de ellos al menos 10 meses de experiencia en tareas de Asistencia Técnica de Telecomunicaciones en el ámbito ferroviario					
</t>
  </si>
  <si>
    <t>TRO24-ESS-006</t>
  </si>
  <si>
    <t>Técnico/a de proyectos de fibra óptica</t>
  </si>
  <si>
    <t xml:space="preserve">Al menos 5 años de experiencia laboral en GIS y/o proyectos de despliegue de fibra óptica (FTTH) de ellos al menos 10 meses de experiencia en tareas de gestión de proyectos de fibra en Telecomunicaciones Ferroviarias					
</t>
  </si>
  <si>
    <t>TRO24-ESS-007</t>
  </si>
  <si>
    <t xml:space="preserve">Al menos 4 años de experiencia como Técnico en Sistemas de Telecomunicaciones y de ellos al menos 9 meses de experiencia en tareas de gestión de proyectos de instalaciones auxiliares de Telecomunicaciones para Estaciones Ferroviarias 					
</t>
  </si>
  <si>
    <t>TRO24-ESS-013</t>
  </si>
  <si>
    <t>Técnico/a  en Centros de Control</t>
  </si>
  <si>
    <t>G. ERTMS</t>
  </si>
  <si>
    <t xml:space="preserve">3 años de experiencia global laboral y 1 año de experiencia en trabajos de calidad del dato en herramientas de información al viajero					
</t>
  </si>
  <si>
    <t>TRO24-ESS-014</t>
  </si>
  <si>
    <t>Técnico/a en Centros de Control</t>
  </si>
  <si>
    <t>TRO24-ESS-015</t>
  </si>
  <si>
    <t>Técnico/a en Funcionalidad ERTMS</t>
  </si>
  <si>
    <t xml:space="preserve">1 año de experiencia en análisis de datos ERTMS durante servicio comercial			</t>
  </si>
  <si>
    <t>TRO24-ESS-008</t>
  </si>
  <si>
    <t>G. SEÑALIZACIÓN FERROVIARIA</t>
  </si>
  <si>
    <t>Coordinador/a de Calidad</t>
  </si>
  <si>
    <t xml:space="preserve">Al menos un año de experiencia en gestión y aseguramiento de la calidad de proyectos de sistemas ferroviarios.					
</t>
  </si>
  <si>
    <t>TRO24-ESS-009</t>
  </si>
  <si>
    <t>Técnico/a en Asistencia Técnica a Obras de Señalización Ferroviaria</t>
  </si>
  <si>
    <t>Técnico/a en Señalización para Puestas en Servicio</t>
  </si>
  <si>
    <t xml:space="preserve">Al menos 2 años de experiencia en Proyectos de sistemas de Señalización Ferroviaria.
Al menos 6 meses de experiencia en Puestas en Servicio de instalaciones de seguridad ferroviarias.
</t>
  </si>
  <si>
    <t>TRO24-ESS-010</t>
  </si>
  <si>
    <t>Técnico/a en Dirección de Obras de Señalización Ferroviaria</t>
  </si>
  <si>
    <t>Al menos 5 años de experiencia en proyectos, obras y/o mantenimiento de sistemas de Señalización Ferroviaria.
Experiencia de al menos 6 meses como Director de Obra de Sistemas de Señalización.</t>
  </si>
  <si>
    <t>TRO24-ESS-011</t>
  </si>
  <si>
    <t xml:space="preserve">Al menos seis meses de experiencia en obras y/o mantenimiento de sistemas de señalización ferroviaria.	</t>
  </si>
  <si>
    <t>TRO24-ESS-012</t>
  </si>
  <si>
    <t>Técnico/a en Redacción de Proyectos de Señalización Ferroviaria</t>
  </si>
  <si>
    <t>Al menos 1 año de experiencia en Redacción de Proyectos de Sistemas de Señalización Ferroviaria.</t>
  </si>
  <si>
    <t>TRO24-ESO-001</t>
  </si>
  <si>
    <t>Técnico/a en Gestión de Afluencia y Capacidad de Tráfico Aéreo</t>
  </si>
  <si>
    <t>G. ESPACIO AÉREO</t>
  </si>
  <si>
    <t>1. Al menos 1 año de experiencia profesional global desde el año de Titulación referida en el apartado 2.1.
2. Al menos 1 año de experiencia global en el sector de la Ingeniería/Consultoría del Transporte.
3. Al menos 1 año de experiencia en las funciones específicas indicadas en el apartado 1.14</t>
  </si>
  <si>
    <t>TRO24-ESO-002</t>
  </si>
  <si>
    <t>Técnico/a en Operaciones Aéreas en Lado Aire Aeropuerto</t>
  </si>
  <si>
    <t>1. Al menos 1 año de experiencia profesional global desde el año de Titulación referida en el apartado 2.1.
2. Al menos 1 año de experiencia global en el sector de la Ingeniería/Consultoría del Transporte.
3. Al menos 1 año de experiencia en las funciones específicas indicadas en el apartado 1.14.</t>
  </si>
  <si>
    <t>TRO24-ESO-010</t>
  </si>
  <si>
    <t>Técnico/a en Validación Operativa ATM</t>
  </si>
  <si>
    <t>TRO24-ESO-003</t>
  </si>
  <si>
    <t>Técnico/a en Seguridad Operacional Aeronáutica</t>
  </si>
  <si>
    <t>G. SEGURIDAD AÉREA</t>
  </si>
  <si>
    <t>1. Al menos 1 año de experiencia profesional global desde el año de Titulación referida en el apartado 2.1.
2. Al menos 1 año de experiencia global en el sector de la Ingeniería/ Consultoría del Transporte.
3. Al menos 1 año de experiencia en el análisis de las operaciones aéras 
4. Al menos 1 año en el desarrollo de modelos para el análisis del comportamiento de aeronaves</t>
  </si>
  <si>
    <t>TRO24-ESO-005</t>
  </si>
  <si>
    <t>Técnico/a en Desarrollo e innovación ATM</t>
  </si>
  <si>
    <t xml:space="preserve">1. Al menos 2 años de experiencia profesional global desde el año de  Titulación referida en el apartado 2.1.
2. Al menos 1 año de experiencia global  en el sector de la Ingeniería/ Consultoría del Transporte.
3. Experiencia en, al menos 2, de las funciones referidas en el apartado 1.14				
</t>
  </si>
  <si>
    <t>TRO24-ESO-006</t>
  </si>
  <si>
    <t>Técnico/a en Información Aeronáutica</t>
  </si>
  <si>
    <t xml:space="preserve">1. Al menos 2 años de experiencia profesional global desde el año de  Titulación referida en el apartado 2.1.
2. Al menos 1  año de experiencia global  en el sector de la Ingeniería/ Consultoría del Transporte.
3. Experiencia en, al menos 2, de las funciones referidas en el apartado 1.14					
</t>
  </si>
  <si>
    <t>TRO24-ESO-008</t>
  </si>
  <si>
    <t xml:space="preserve">Experiencia global de al menos 2 años
Experiencia específica en seguridad operacional de al menos 1 año
Experiencia de 1 año en investigación de incidentes de tránsito aéreo				
</t>
  </si>
  <si>
    <t>TRO24-ESO-011</t>
  </si>
  <si>
    <t>Técnico/a en Gestión de Proyectos de Navegación Aérea</t>
  </si>
  <si>
    <t xml:space="preserve">1. Al menos 1 año de experiencia profesional global desde el año de Titulación referida en el apartado 2.1.
2. Al menos 1 año de experiencia global en el sector de la Ingeniería/ Consultoría del Transporte.
3. Experiencia en, al menos 2, de las funciones referidas en el apartado 1.14		</t>
  </si>
  <si>
    <t>TRO24-ESO-012</t>
  </si>
  <si>
    <t>Técnico/a en Seguridad Operacional  Aeronáutica</t>
  </si>
  <si>
    <t xml:space="preserve">Experiencia global de al menos 5 años
Experiencia específica en seguridad operacional de al menos 2 años
Experiencia de 2 años en investigación de incidentes de tránsito aéreo				
</t>
  </si>
  <si>
    <t>TRO24-ESO-004</t>
  </si>
  <si>
    <t>Técnico/a en Sistemas de Información, Control y Gestión de Tráfico Aéreo</t>
  </si>
  <si>
    <t xml:space="preserve">1. Al menos 5 años de experiencia profesional global desde el año de Titulación referida en el apartado 2.1.
2. Al menos 3 años de experiencia global en el sector de la Ingeniería/Consultoría del Transporte y/o Tecnologías de la Información.
3. Al menos 3 años de experiencia en sistemas ATC.
</t>
  </si>
  <si>
    <t>TRO24-ESO-007</t>
  </si>
  <si>
    <t>Técnico/a en Sistemas meteorológicos aeronáuticos</t>
  </si>
  <si>
    <t xml:space="preserve">1. Al menos 5 años de experiencia profesional global desde el año de Titulación referida en el apartado 2.1.
2. Al menos 3 años de experiencia global en el sector de la Ingeniería/ Consultoría del Transporte y/o Tecnologías de la Información.
3. Al menos 1 año de experiencia en sistemas meteorológicos aeronáuticos.
</t>
  </si>
  <si>
    <t>TRO24-ESO-009</t>
  </si>
  <si>
    <t>Técnico/a en Radares aeronáuticos</t>
  </si>
  <si>
    <t xml:space="preserve">1. Al menos 2 años de experiencia profesional global desde el año de Titulación referida en el apartado 2.1.
2. Al menos 2 años de experiencia global en el sector de la Ingeniería/Consultoría del Transporte.
3. Al menos 1 año en sistemas radar aeronáuticos.				
</t>
  </si>
  <si>
    <t>TRO24-IC-001</t>
  </si>
  <si>
    <t>Asistente de Dirección</t>
  </si>
  <si>
    <t>Al menos un año de experiencia en labores de apoyo a una Dirección Comercial
Al menos un año de experiencia en  gestión y coordinación de la asistencia a ferias del ámbito del transporte y eventos internacionales
Al menos 10 años de experiencia en gestión documental y administrativa
Conocimientos de MS Office: Word, Excel, Powerpoint, Outlook, necesarias para el desempeño de las funciones.
Inglés mínimo B2, valorable C1</t>
  </si>
  <si>
    <t>TRO24-OEA-001</t>
  </si>
  <si>
    <t>Técnico/a de contratación pública de proyectos</t>
  </si>
  <si>
    <t>G. ADQUISICIONES</t>
  </si>
  <si>
    <t xml:space="preserve">Experiencia de más de 15 años en asesorías juridicas de empresas de ingeniería y/o construcción.
Experiencia de al menos 1 año y medio en gestión de documentación sobre PRTR relacionada con contratacion.				
</t>
  </si>
  <si>
    <t>TRO24-OEA-002</t>
  </si>
  <si>
    <t>Técnico/a de contratación pública TI</t>
  </si>
  <si>
    <t xml:space="preserve">Experiencia de al menos 5 años en el ejercicio práctico de la abogacía. 
Experiencia de al menos 2 años en la tramitación de expedientes de contratación de proyectos relacionados con proyectos de transporte y tecnología sde la información.
Experiencia de al menos 2 años con los sistemas de contratación centralizada.				
</t>
  </si>
  <si>
    <t>TRO24-OEA-003</t>
  </si>
  <si>
    <t>Técnico/a de contratación publica TI</t>
  </si>
  <si>
    <t xml:space="preserve">Experiencia de al menos 3 años  en la gestión de contratos relacionados con la Administración Pública
Experiencia de al menos un año y medio en departamentos de contratación relacionados con TI y en proyectos financiados con PRTR.
Titulación relacionada con la Ley de Contratos del Sector público					
</t>
  </si>
  <si>
    <t>TRO24-OEF-001</t>
  </si>
  <si>
    <t>Técnico/a de Riesgos, Seguros y Operaciones Internacionales</t>
  </si>
  <si>
    <t>G. RIESGOS, SEGUROS Y OPERACIONES INTERNACIONALES</t>
  </si>
  <si>
    <t xml:space="preserve">Master Universitario en Administración y Dirección de Empresas y/o Master Universitario en Gestión Internacional de la Empresa.
Experiencia en fiscalidad internacional trabajando 2 años en un departamento que requiera el desarrollo de este conocimiento. 
Experiencia en el uso de Microsoft Excel trabajando 2 años con esta herramienta de forma habitual en el ejercicio de su actividad profesional. 
Experiencia en el uso de Power BI trabajando 2 años con esta herramienta de forma ocasional en el ejercicio de su actividad profesional.				
</t>
  </si>
  <si>
    <t>TRO24-OPT-001</t>
  </si>
  <si>
    <t xml:space="preserve">Al menos cinco años de experiencia profesional en la gestión de servicios del área de RRHH.
Al menos cinco años de experiencia en facturación, costes, contratación, acuerdos marcos y presupuestos.
Formación complementaria en el área de las finanzas.
Experiencia en el uso profesional de herramientas de ofimática y herramienta SAP.
Valorable Inglés nivel B2.			
</t>
  </si>
  <si>
    <t>TRO24-OPT-002</t>
  </si>
  <si>
    <t>Técnico/a de selección especializado</t>
  </si>
  <si>
    <t>Al menos un año de experiencia profesional en el sector de la Ingeniería/ Consultoría del Transporte.
Al menos un año de experiencia en el área de selección de perfiles de alta cualificación en la disciplina de Ingeniería de Sistemas.
Máster en Derecho legal o RRHH o de Gestión Administrativa.
Al menos un año de experiencia en el uso profesional de herramientas de selección en concreto Infojobs y Epreselec.
Valorable Inglés nivel C1.</t>
  </si>
  <si>
    <t>TRO24-OPS-001</t>
  </si>
  <si>
    <t>Técnico/a en la gestión, reporte y optimización de flota de vehículos así como el análisis de datos dentro de la actividad de la Subdirección Servivios Generales y Global Mobility</t>
  </si>
  <si>
    <t>Al menos 1 año de experiencia en Big Data &amp; Visual Analytics.
Valorable nivel de Inglés B2.
Al menos 2 años de experiencia con herramientas informáticas: excel, office 365, Power BI y Python.</t>
  </si>
  <si>
    <t>TRO24-OPS-002</t>
  </si>
  <si>
    <t>Técnico/a en la gestión de la actividad internacional dentro de la Subdirección Servivios Generales y Global Mobility.</t>
  </si>
  <si>
    <t>Máster en Gestión Internacional de la empresa.
Valorable nivel de Inglés C1 y conocimientos de francés.
Al menos 2 años de experiencia con herramientas informáticas: office 365.</t>
  </si>
  <si>
    <t>TRO24-OPT-003</t>
  </si>
  <si>
    <t>Técnico/a de Gestión del Conocimiento y Formación</t>
  </si>
  <si>
    <t>G. FORMACIÓN Y GESTIÓN DEL CONOCIMIENTO</t>
  </si>
  <si>
    <t xml:space="preserve">"Máster universitario en Información y Comunicación.
Formación especializada en Archivistica.
Experiencia de al menos 6 años en el ámbito de la gestión del conocimiento, en concreto, en archivistica, Gestión documental y aprendizaje.
Conocimiento reglado en el uso de herramientas genéricas de gestión documental y de comunicación maxivas (Wix, Mailchimp, Absysnet, Documentum), así como tratamiento de datos (Sharepoint/PowerBI).
Formación en Gestión de la información (identificación, cotejo, expurgo, ordenación, digitalización, descripción, indización y colocación de documentos).
Experiencia de al menos 1 año en el ámbito de la Gestión del Conocimiento en el sector de la Ingeniería (Biblioteca (física y digital), archivo, consultoria de legislación y normativa), y de  Gestión de la Formación (Plataforma de Aprendizaje y Planes de Formación (seguimiento, informes, facturación)."					
</t>
  </si>
  <si>
    <t>TRO24-XO-001</t>
  </si>
  <si>
    <t>Técnico/a de Sistema de Gestión</t>
  </si>
  <si>
    <t>G. SISTEMA DE GESTIÓN</t>
  </si>
  <si>
    <t>Certificación IRCA como auditor jefe de calidad (ISO 9001)
Certificación IRCA como auditor jefe de medio ambiente (SIO 14001)
Certificación Green Belt en 6 sigma
Certificación como Gestor de Calidad
Experiencia profesional de al menos 15 años en la gestión de las normas ISO 9001, ISO 14001, ISO 45001, ISO 27001
Experiencia profesional demostrable en ENS (Esquema Nacional de Seguridad)
Nivel alto de inglés. Valorable otros idiomas como francés o alemán</t>
  </si>
  <si>
    <t>TRO24-XPC-001</t>
  </si>
  <si>
    <t>Técnico/a de Comunicación Corporativa</t>
  </si>
  <si>
    <t xml:space="preserve">Experiencia de al menos 3 años en la redacción de medios de comunicación. 
Experiencia de al menos 3 años ejerciendo funciones similares en Gabinetes de Comunicación y/o Presidencia. 
Experiencia de al menos menos 1 año en el manejo de gestores web de contenido. 
Se valorará postgrado en Comunicación Corporativa o similar y/o en Organización de eventos.                                                                                                                           </t>
  </si>
  <si>
    <t>TRO24-ECE-016</t>
  </si>
  <si>
    <t xml:space="preserve">Consultor/a en planificación ferroviaria </t>
  </si>
  <si>
    <t xml:space="preserve">Al menos 15 años de experiencia en infraestructura del transporte y/o telecomunicaciones. 
Al menos 5 años de experiencia en planificación de infraestructura ferroviaria.
Al menos 3 años de experiencia en las funciones descritas en el puesto. 
Formación específica en sistemas ferroviarios. </t>
  </si>
  <si>
    <t>TRO24-OPA-001</t>
  </si>
  <si>
    <t>Técnico/a RRHH y seguridad corporativa</t>
  </si>
  <si>
    <t>Más de cuatro años de experiencia en posiciones de asesoramiento jurídico en materia de protección de datos.
Estar en posesión del Certificado de Delegado/a de Protección de Datos de acuerdo con el esquema de la AEPD.</t>
  </si>
  <si>
    <t>TRO24-NRA-001</t>
  </si>
  <si>
    <t>Técnico/a de apoyo</t>
  </si>
  <si>
    <t>Conocimiento práctico de la Ley de Contratos del Sector Público Ley 3/17 y de la aplicación del artículo 32  con experiencia de al menos 1 año en la aplicación de la Resolución del Secretario de Estado de Transportes, Movilidad y Agenda Urbana de 27/03/2023 que regula las tarifas de aplicación a encargos a Ineco.
Haber trabajado durante al menos 1 año en el sector ferroviario, aportando conocimiento en la tramitación administrativa de los encargos así como en la gestión de incidencias.
Experiencia de al menos 1 año en la gestión de proyectos de Mantenimiento.
Capacidad y experiencia de al menos 1 año para aplicar procesos de licitación, análisis de pliegos, tipificación de ofertas, y analisis de incertidumbres/riesgos.
Conomiento práctico de al menos 1 año en herramientas de planificación de costes con experiencia en procesos de certificación y facturación.</t>
  </si>
  <si>
    <t>Técnico/a de apoyo selección</t>
  </si>
  <si>
    <t>- La fecha a considerar para la valoración de los méritos será la fecha de finalización del plazo de presentación de solicitudes (08/07/2024).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09/07/2019 deberá indicar esta fecha en la columna "Fecha desde", dado que solo se valorarán los últimos 5 años. 
- En caso de que la persona mantenga vinculación laboral a fecha de finalización de plazo de solicitudes (08/07/2024), deberá indicar ésta como fecha en la columna "Fecha hasta", dado que solo se valorarán las fechas comprendidas en el rango de 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</si>
</sst>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b/>
      <sz val="10"/>
      <color theme="1"/>
      <name val="Poppins regular"/>
    </font>
    <font>
      <sz val="9"/>
      <name val="Poppins regular"/>
    </font>
    <font>
      <sz val="11"/>
      <name val="Calibri"/>
      <family val="2"/>
      <scheme val="minor"/>
    </font>
    <font>
      <b/>
      <sz val="11"/>
      <name val="Calibri"/>
      <scheme val="minor"/>
    </font>
    <font>
      <b/>
      <sz val="11"/>
      <name val="Calibri"/>
      <family val="2"/>
      <scheme val="minor"/>
    </font>
    <font>
      <sz val="11"/>
      <name val="Calibri"/>
      <scheme val="minor"/>
    </font>
    <font>
      <b/>
      <sz val="11"/>
      <color rgb="FFFF0000"/>
      <name val="Calibri"/>
      <scheme val="minor"/>
    </font>
    <font>
      <b/>
      <sz val="11"/>
      <color rgb="FF000000"/>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rgb="FF92D050"/>
        <bgColor indexed="64"/>
      </patternFill>
    </fill>
    <fill>
      <patternFill patternType="solid">
        <fgColor theme="0"/>
        <bgColor theme="0"/>
      </patternFill>
    </fill>
    <fill>
      <patternFill patternType="solid">
        <fgColor theme="7" tint="0.59999389629810485"/>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7">
    <xf numFmtId="0" fontId="0" fillId="0" borderId="0"/>
    <xf numFmtId="0" fontId="4" fillId="0" borderId="0"/>
    <xf numFmtId="0" fontId="6" fillId="0" borderId="0" applyNumberFormat="0" applyFill="0" applyBorder="0" applyAlignment="0" applyProtection="0"/>
    <xf numFmtId="0" fontId="5" fillId="0" borderId="0"/>
    <xf numFmtId="0" fontId="3" fillId="0" borderId="0"/>
    <xf numFmtId="0" fontId="2" fillId="0" borderId="0"/>
    <xf numFmtId="0" fontId="1" fillId="0" borderId="0"/>
  </cellStyleXfs>
  <cellXfs count="213">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4"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0" borderId="0" xfId="0" applyFont="1" applyAlignment="1" applyProtection="1">
      <alignment horizontal="left" vertical="top"/>
      <protection hidden="1"/>
    </xf>
    <xf numFmtId="0" fontId="7" fillId="2" borderId="0" xfId="0" applyFont="1" applyFill="1" applyAlignment="1">
      <alignment horizontal="left" vertical="center"/>
    </xf>
    <xf numFmtId="0" fontId="7" fillId="2" borderId="0" xfId="0" applyFont="1" applyFill="1" applyAlignment="1">
      <alignment wrapText="1"/>
    </xf>
    <xf numFmtId="0" fontId="25" fillId="4" borderId="10" xfId="0" applyFont="1" applyFill="1" applyBorder="1" applyAlignment="1">
      <alignment horizontal="center" vertical="center" wrapText="1"/>
    </xf>
    <xf numFmtId="0" fontId="26" fillId="4" borderId="7" xfId="0" applyFont="1" applyFill="1" applyBorder="1" applyAlignment="1" applyProtection="1">
      <alignment horizontal="center" vertical="center"/>
      <protection hidden="1"/>
    </xf>
    <xf numFmtId="164" fontId="26" fillId="4" borderId="10" xfId="0" applyNumberFormat="1" applyFont="1" applyFill="1" applyBorder="1" applyAlignment="1" applyProtection="1">
      <alignment horizontal="center" vertical="center" wrapText="1"/>
      <protection hidden="1"/>
    </xf>
    <xf numFmtId="0" fontId="16" fillId="2" borderId="0" xfId="0" applyFont="1" applyFill="1" applyAlignment="1">
      <alignment horizontal="center" vertical="center" wrapText="1"/>
    </xf>
    <xf numFmtId="14" fontId="28" fillId="0" borderId="7" xfId="0" applyNumberFormat="1" applyFont="1" applyBorder="1" applyAlignment="1" applyProtection="1">
      <alignment horizontal="center" vertical="center" wrapText="1"/>
      <protection locked="0"/>
    </xf>
    <xf numFmtId="2" fontId="33" fillId="0" borderId="15" xfId="0" applyNumberFormat="1" applyFont="1" applyBorder="1" applyAlignment="1" applyProtection="1">
      <alignment horizontal="center" vertical="center" wrapText="1"/>
      <protection locked="0"/>
    </xf>
    <xf numFmtId="0" fontId="12" fillId="7" borderId="0" xfId="0" applyFont="1" applyFill="1" applyAlignment="1">
      <alignment wrapText="1"/>
    </xf>
    <xf numFmtId="0" fontId="7" fillId="0" borderId="17" xfId="0" applyFont="1" applyBorder="1" applyAlignment="1" applyProtection="1">
      <alignment horizontal="left" vertical="top"/>
      <protection locked="0"/>
    </xf>
    <xf numFmtId="0" fontId="7" fillId="0" borderId="18" xfId="0" applyFont="1" applyBorder="1" applyAlignment="1" applyProtection="1">
      <alignment horizontal="left" vertical="top"/>
      <protection locked="0"/>
    </xf>
    <xf numFmtId="0" fontId="7" fillId="0" borderId="19" xfId="0" applyFont="1" applyBorder="1" applyAlignment="1" applyProtection="1">
      <alignment horizontal="left" vertical="top"/>
      <protection locked="0"/>
    </xf>
    <xf numFmtId="0" fontId="7" fillId="0" borderId="20" xfId="0" applyFont="1" applyBorder="1" applyAlignment="1">
      <alignment horizontal="left" vertical="top"/>
    </xf>
    <xf numFmtId="0" fontId="7" fillId="0" borderId="21" xfId="0" applyFont="1" applyBorder="1" applyAlignment="1">
      <alignment horizontal="left" vertical="top"/>
    </xf>
    <xf numFmtId="0" fontId="14" fillId="3" borderId="35" xfId="0" applyFont="1" applyFill="1" applyBorder="1" applyAlignment="1">
      <alignment vertical="center" wrapText="1"/>
    </xf>
    <xf numFmtId="1" fontId="13" fillId="3" borderId="36" xfId="0" applyNumberFormat="1" applyFont="1" applyFill="1" applyBorder="1" applyAlignment="1">
      <alignment horizontal="center" vertical="center" shrinkToFit="1"/>
    </xf>
    <xf numFmtId="0" fontId="25" fillId="4" borderId="29" xfId="0" applyFont="1" applyFill="1" applyBorder="1" applyAlignment="1">
      <alignment horizontal="center" vertical="center" wrapText="1"/>
    </xf>
    <xf numFmtId="0" fontId="25" fillId="4" borderId="25" xfId="0" applyFont="1" applyFill="1" applyBorder="1" applyAlignment="1">
      <alignment horizontal="center" vertical="center" wrapText="1"/>
    </xf>
    <xf numFmtId="164" fontId="13" fillId="4" borderId="25" xfId="0" applyNumberFormat="1" applyFont="1" applyFill="1" applyBorder="1" applyAlignment="1" applyProtection="1">
      <alignment horizontal="center" vertical="center" wrapText="1"/>
      <protection hidden="1"/>
    </xf>
    <xf numFmtId="1" fontId="13" fillId="3" borderId="38" xfId="0" applyNumberFormat="1" applyFont="1" applyFill="1" applyBorder="1" applyAlignment="1">
      <alignment horizontal="center" vertical="center" shrinkToFit="1"/>
    </xf>
    <xf numFmtId="164" fontId="10" fillId="4" borderId="37" xfId="0" applyNumberFormat="1" applyFont="1" applyFill="1" applyBorder="1" applyAlignment="1" applyProtection="1">
      <alignment horizontal="center" vertical="center" wrapText="1"/>
      <protection hidden="1"/>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xf numFmtId="0" fontId="30" fillId="2" borderId="0" xfId="0" applyFont="1" applyFill="1" applyAlignment="1">
      <alignment horizontal="right" vertical="center" wrapText="1"/>
    </xf>
    <xf numFmtId="0" fontId="30" fillId="2" borderId="0" xfId="0" applyFont="1" applyFill="1" applyAlignment="1">
      <alignment horizontal="left" vertical="center" wrapText="1"/>
    </xf>
    <xf numFmtId="0" fontId="12" fillId="6" borderId="0" xfId="0" applyFont="1" applyFill="1" applyAlignment="1" applyProtection="1">
      <alignment wrapText="1"/>
      <protection locked="0"/>
    </xf>
    <xf numFmtId="0" fontId="17" fillId="2" borderId="21" xfId="0" applyFont="1" applyFill="1" applyBorder="1" applyAlignment="1">
      <alignment vertical="center" wrapText="1"/>
    </xf>
    <xf numFmtId="0" fontId="7" fillId="2" borderId="20" xfId="0" applyFont="1" applyFill="1" applyBorder="1" applyAlignment="1">
      <alignment wrapText="1"/>
    </xf>
    <xf numFmtId="0" fontId="18" fillId="2" borderId="0" xfId="0" applyFont="1" applyFill="1"/>
    <xf numFmtId="0" fontId="7" fillId="2" borderId="21" xfId="0" applyFont="1" applyFill="1" applyBorder="1"/>
    <xf numFmtId="0" fontId="31" fillId="2" borderId="0" xfId="0" applyFont="1" applyFill="1" applyAlignment="1">
      <alignment horizontal="right" vertical="center"/>
    </xf>
    <xf numFmtId="0" fontId="31" fillId="2" borderId="0" xfId="0" applyFont="1" applyFill="1" applyAlignment="1">
      <alignment vertical="center"/>
    </xf>
    <xf numFmtId="0" fontId="31" fillId="2" borderId="0" xfId="0" applyFont="1" applyFill="1" applyAlignment="1">
      <alignment horizontal="center" vertical="center"/>
    </xf>
    <xf numFmtId="0" fontId="19" fillId="0" borderId="0" xfId="0" applyFont="1"/>
    <xf numFmtId="0" fontId="18" fillId="2" borderId="0" xfId="0" applyFont="1" applyFill="1" applyAlignment="1">
      <alignment horizontal="left"/>
    </xf>
    <xf numFmtId="0" fontId="29" fillId="2" borderId="0" xfId="0" applyFont="1" applyFill="1" applyAlignment="1">
      <alignment vertical="center"/>
    </xf>
    <xf numFmtId="0" fontId="30" fillId="2" borderId="0" xfId="0" applyFont="1" applyFill="1" applyAlignment="1">
      <alignment vertical="center"/>
    </xf>
    <xf numFmtId="0" fontId="30" fillId="2" borderId="0" xfId="0" applyFont="1" applyFill="1" applyAlignment="1">
      <alignment vertical="top"/>
    </xf>
    <xf numFmtId="0" fontId="20" fillId="2" borderId="0" xfId="0" applyFont="1" applyFill="1"/>
    <xf numFmtId="0" fontId="7" fillId="2" borderId="39" xfId="0" applyFont="1" applyFill="1" applyBorder="1"/>
    <xf numFmtId="0" fontId="7" fillId="2" borderId="40" xfId="0" applyFont="1" applyFill="1" applyBorder="1"/>
    <xf numFmtId="0" fontId="30" fillId="2" borderId="40" xfId="0" applyFont="1" applyFill="1" applyBorder="1" applyAlignment="1">
      <alignment vertical="center"/>
    </xf>
    <xf numFmtId="0" fontId="31" fillId="2" borderId="40" xfId="0" applyFont="1" applyFill="1" applyBorder="1" applyAlignment="1">
      <alignment vertical="center"/>
    </xf>
    <xf numFmtId="0" fontId="18" fillId="2" borderId="40" xfId="0" applyFont="1" applyFill="1" applyBorder="1" applyAlignment="1">
      <alignment vertical="center"/>
    </xf>
    <xf numFmtId="0" fontId="7" fillId="2" borderId="41" xfId="0" applyFont="1" applyFill="1" applyBorder="1"/>
    <xf numFmtId="0" fontId="12" fillId="6" borderId="0" xfId="0" applyFont="1" applyFill="1" applyAlignment="1" applyProtection="1">
      <alignment horizontal="center" vertical="center" wrapText="1"/>
      <protection locked="0"/>
    </xf>
    <xf numFmtId="0" fontId="5"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0" fillId="4" borderId="25" xfId="0" applyNumberFormat="1" applyFont="1" applyFill="1" applyBorder="1" applyAlignment="1" applyProtection="1">
      <alignment horizontal="center" vertical="center" wrapText="1"/>
      <protection hidden="1"/>
    </xf>
    <xf numFmtId="0" fontId="7" fillId="7" borderId="0" xfId="0" applyFont="1" applyFill="1" applyAlignment="1" applyProtection="1">
      <alignment horizontal="left" vertical="top"/>
      <protection locked="0"/>
    </xf>
    <xf numFmtId="0" fontId="7" fillId="7" borderId="0" xfId="0" applyFont="1" applyFill="1" applyAlignment="1">
      <alignment horizontal="left" vertical="top"/>
    </xf>
    <xf numFmtId="0" fontId="15" fillId="9" borderId="0" xfId="0" applyFont="1" applyFill="1"/>
    <xf numFmtId="0" fontId="7" fillId="9" borderId="0" xfId="0" applyFont="1" applyFill="1" applyProtection="1">
      <protection hidden="1"/>
    </xf>
    <xf numFmtId="0" fontId="7" fillId="9" borderId="0" xfId="0" applyFont="1" applyFill="1"/>
    <xf numFmtId="0" fontId="7" fillId="7" borderId="0" xfId="0" applyFont="1" applyFill="1" applyAlignment="1" applyProtection="1">
      <alignment horizontal="left" vertical="top"/>
      <protection hidden="1"/>
    </xf>
    <xf numFmtId="0" fontId="7" fillId="9" borderId="0" xfId="0" applyFont="1" applyFill="1" applyAlignment="1">
      <alignment horizontal="left" vertical="center"/>
    </xf>
    <xf numFmtId="0" fontId="7" fillId="9" borderId="0" xfId="0" applyFont="1" applyFill="1" applyAlignment="1">
      <alignment wrapText="1"/>
    </xf>
    <xf numFmtId="0" fontId="16" fillId="9" borderId="0" xfId="0" applyFont="1" applyFill="1" applyAlignment="1">
      <alignment horizontal="left" wrapText="1"/>
    </xf>
    <xf numFmtId="0" fontId="17" fillId="9" borderId="0" xfId="0" applyFont="1" applyFill="1" applyAlignment="1">
      <alignment vertical="center" wrapText="1"/>
    </xf>
    <xf numFmtId="0" fontId="21" fillId="7" borderId="0" xfId="2" applyFont="1" applyFill="1" applyBorder="1" applyAlignment="1" applyProtection="1">
      <alignment horizontal="left" vertical="top"/>
    </xf>
    <xf numFmtId="0" fontId="37" fillId="10" borderId="48" xfId="6" applyFont="1" applyFill="1" applyBorder="1" applyAlignment="1">
      <alignment horizontal="center" vertical="center" wrapText="1"/>
    </xf>
    <xf numFmtId="49" fontId="37" fillId="8" borderId="46" xfId="6" applyNumberFormat="1" applyFont="1" applyFill="1" applyBorder="1" applyAlignment="1">
      <alignment horizontal="center" vertical="center" wrapText="1"/>
    </xf>
    <xf numFmtId="0" fontId="37" fillId="0" borderId="0" xfId="6" applyFont="1" applyAlignment="1">
      <alignment vertical="center" wrapText="1"/>
    </xf>
    <xf numFmtId="0" fontId="1" fillId="0" borderId="0" xfId="6"/>
    <xf numFmtId="0" fontId="1" fillId="0" borderId="0" xfId="6" applyAlignment="1">
      <alignment horizontal="center" vertical="center"/>
    </xf>
    <xf numFmtId="0" fontId="1" fillId="0" borderId="0" xfId="6" applyAlignment="1">
      <alignment horizontal="left" vertical="top"/>
    </xf>
    <xf numFmtId="0" fontId="38" fillId="0" borderId="46" xfId="6" applyFont="1" applyBorder="1" applyAlignment="1">
      <alignment horizontal="center" vertical="center"/>
    </xf>
    <xf numFmtId="0" fontId="36" fillId="0" borderId="46" xfId="6" applyFont="1" applyBorder="1" applyAlignment="1">
      <alignment horizontal="center" vertical="center" wrapText="1"/>
    </xf>
    <xf numFmtId="0" fontId="39" fillId="0" borderId="49" xfId="6" applyFont="1" applyBorder="1" applyAlignment="1">
      <alignment horizontal="center" vertical="center" wrapText="1"/>
    </xf>
    <xf numFmtId="0" fontId="39" fillId="0" borderId="46" xfId="6" applyFont="1" applyBorder="1" applyAlignment="1">
      <alignment horizontal="center" vertical="center" wrapText="1"/>
    </xf>
    <xf numFmtId="0" fontId="39" fillId="0" borderId="49" xfId="6" applyFont="1" applyBorder="1" applyAlignment="1">
      <alignment horizontal="left" vertical="top" wrapText="1"/>
    </xf>
    <xf numFmtId="0" fontId="39" fillId="0" borderId="49" xfId="6" applyFont="1" applyBorder="1" applyAlignment="1">
      <alignment horizontal="left" vertical="center" wrapText="1"/>
    </xf>
    <xf numFmtId="0" fontId="37" fillId="0" borderId="46" xfId="6" applyFont="1" applyBorder="1" applyAlignment="1">
      <alignment horizontal="center" vertical="center"/>
    </xf>
    <xf numFmtId="0" fontId="36" fillId="0" borderId="49" xfId="6" applyFont="1" applyBorder="1" applyAlignment="1">
      <alignment horizontal="left" vertical="center" wrapText="1"/>
    </xf>
    <xf numFmtId="0" fontId="36" fillId="0" borderId="49" xfId="6" applyFont="1" applyBorder="1" applyAlignment="1">
      <alignment horizontal="center" vertical="center" wrapText="1"/>
    </xf>
    <xf numFmtId="0" fontId="40" fillId="0" borderId="49" xfId="6" applyFont="1" applyBorder="1" applyAlignment="1">
      <alignment horizontal="left" vertical="center" wrapText="1"/>
    </xf>
    <xf numFmtId="49" fontId="38" fillId="0" borderId="46" xfId="6" applyNumberFormat="1" applyFont="1" applyBorder="1" applyAlignment="1">
      <alignment horizontal="center" vertical="center"/>
    </xf>
    <xf numFmtId="0" fontId="39" fillId="0" borderId="49" xfId="6" quotePrefix="1" applyFont="1" applyBorder="1" applyAlignment="1">
      <alignment horizontal="left" vertical="center" wrapText="1"/>
    </xf>
    <xf numFmtId="0" fontId="41" fillId="0" borderId="46" xfId="6" applyFont="1" applyBorder="1" applyAlignment="1">
      <alignment horizontal="center" vertical="center"/>
    </xf>
    <xf numFmtId="49" fontId="37" fillId="0" borderId="46" xfId="6" applyNumberFormat="1" applyFont="1" applyBorder="1" applyAlignment="1">
      <alignment horizontal="center" vertical="center"/>
    </xf>
    <xf numFmtId="0" fontId="39" fillId="0" borderId="46" xfId="6" applyFont="1" applyBorder="1" applyAlignment="1">
      <alignment horizontal="center" vertical="center"/>
    </xf>
    <xf numFmtId="0" fontId="37" fillId="0" borderId="49" xfId="6" applyFont="1" applyBorder="1" applyAlignment="1">
      <alignment horizontal="center" vertical="center" wrapText="1"/>
    </xf>
    <xf numFmtId="0" fontId="37" fillId="0" borderId="49" xfId="6" quotePrefix="1" applyFont="1" applyBorder="1" applyAlignment="1">
      <alignment horizontal="left" vertical="center" wrapText="1"/>
    </xf>
    <xf numFmtId="0" fontId="39" fillId="0" borderId="0" xfId="6" applyFont="1"/>
    <xf numFmtId="0" fontId="39" fillId="0" borderId="49" xfId="6" quotePrefix="1" applyFont="1" applyBorder="1" applyAlignment="1">
      <alignment horizontal="left" vertical="top" wrapText="1"/>
    </xf>
    <xf numFmtId="49" fontId="37" fillId="0" borderId="49" xfId="6" applyNumberFormat="1" applyFont="1" applyBorder="1" applyAlignment="1">
      <alignment horizontal="center" vertical="center"/>
    </xf>
    <xf numFmtId="0" fontId="38" fillId="0" borderId="49" xfId="6" applyFont="1" applyBorder="1" applyAlignment="1">
      <alignment horizontal="center" vertical="center"/>
    </xf>
    <xf numFmtId="0" fontId="37" fillId="0" borderId="49" xfId="6" applyFont="1" applyBorder="1" applyAlignment="1">
      <alignment horizontal="center" vertical="center"/>
    </xf>
    <xf numFmtId="0" fontId="36" fillId="0" borderId="49" xfId="6" applyFont="1" applyBorder="1" applyAlignment="1">
      <alignment horizontal="left" vertical="top" wrapText="1"/>
    </xf>
    <xf numFmtId="0" fontId="38" fillId="0" borderId="49" xfId="6" applyFont="1" applyBorder="1" applyAlignment="1">
      <alignment horizontal="center" vertical="center" wrapText="1"/>
    </xf>
    <xf numFmtId="0" fontId="1" fillId="0" borderId="0" xfId="6" quotePrefix="1" applyAlignment="1">
      <alignment horizontal="left" wrapText="1"/>
    </xf>
    <xf numFmtId="0" fontId="37" fillId="0" borderId="46" xfId="6" applyFont="1" applyBorder="1" applyAlignment="1">
      <alignment horizontal="center" vertical="center" wrapText="1"/>
    </xf>
    <xf numFmtId="0" fontId="39" fillId="0" borderId="46" xfId="6" applyFont="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0" fillId="4" borderId="24"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32" fillId="6" borderId="40" xfId="0" applyFont="1" applyFill="1" applyBorder="1" applyAlignment="1" applyProtection="1">
      <alignment horizontal="center" vertical="center"/>
      <protection locked="0"/>
    </xf>
    <xf numFmtId="0" fontId="30" fillId="2" borderId="0" xfId="0" applyFont="1" applyFill="1" applyAlignment="1">
      <alignment horizontal="left" vertical="center" wrapText="1"/>
    </xf>
    <xf numFmtId="0" fontId="31" fillId="2" borderId="0" xfId="0" applyFont="1" applyFill="1" applyAlignment="1">
      <alignment horizontal="justify" vertical="center" wrapText="1"/>
    </xf>
    <xf numFmtId="0" fontId="12" fillId="6" borderId="0" xfId="0" applyFont="1" applyFill="1" applyAlignment="1" applyProtection="1">
      <alignment horizontal="center" vertical="center" wrapText="1"/>
      <protection locked="0"/>
    </xf>
    <xf numFmtId="0" fontId="12" fillId="6" borderId="0" xfId="0" applyFont="1" applyFill="1" applyAlignment="1" applyProtection="1">
      <alignment horizontal="center" wrapText="1"/>
      <protection locked="0"/>
    </xf>
    <xf numFmtId="0" fontId="31" fillId="2" borderId="0" xfId="0" applyFont="1" applyFill="1" applyAlignment="1">
      <alignment horizontal="center" vertical="center"/>
    </xf>
    <xf numFmtId="0" fontId="10" fillId="4" borderId="29"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0" fillId="4" borderId="33" xfId="0" applyFont="1" applyFill="1" applyBorder="1" applyAlignment="1" applyProtection="1">
      <alignment horizontal="right" vertical="center" wrapText="1"/>
      <protection hidden="1"/>
    </xf>
    <xf numFmtId="0" fontId="10" fillId="4" borderId="9" xfId="0" applyFont="1" applyFill="1" applyBorder="1" applyAlignment="1" applyProtection="1">
      <alignment horizontal="right" vertical="center" wrapText="1"/>
      <protection hidden="1"/>
    </xf>
    <xf numFmtId="0" fontId="10" fillId="4" borderId="14" xfId="0" applyFont="1" applyFill="1" applyBorder="1" applyAlignment="1" applyProtection="1">
      <alignment horizontal="right" vertical="center" wrapText="1"/>
      <protection hidden="1"/>
    </xf>
    <xf numFmtId="0" fontId="25" fillId="4" borderId="42" xfId="0" applyFont="1" applyFill="1" applyBorder="1" applyAlignment="1">
      <alignment horizontal="center" vertical="center" wrapText="1"/>
    </xf>
    <xf numFmtId="0" fontId="25" fillId="4" borderId="43"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13" fillId="3" borderId="27"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0" fillId="4" borderId="33"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4" xfId="0" applyFont="1" applyFill="1" applyBorder="1" applyAlignment="1">
      <alignment horizontal="right" vertical="center" wrapText="1"/>
    </xf>
    <xf numFmtId="0" fontId="25" fillId="4" borderId="10"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9" fillId="4" borderId="27"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28" xfId="0" applyFont="1" applyFill="1" applyBorder="1" applyAlignment="1">
      <alignment horizontal="center" vertical="top"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1" fillId="5" borderId="9" xfId="0" applyNumberFormat="1" applyFont="1" applyFill="1" applyBorder="1" applyAlignment="1">
      <alignment horizontal="justify" vertical="center" wrapText="1"/>
    </xf>
    <xf numFmtId="2" fontId="11" fillId="5" borderId="26" xfId="0" applyNumberFormat="1" applyFont="1" applyFill="1" applyBorder="1" applyAlignment="1">
      <alignment horizontal="justify"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3" fillId="3" borderId="20"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8" fillId="3" borderId="1" xfId="0" applyFont="1" applyFill="1" applyBorder="1" applyAlignment="1">
      <alignment horizontal="left" vertical="center" wrapText="1" indent="1"/>
    </xf>
    <xf numFmtId="0" fontId="8" fillId="3" borderId="23" xfId="0" applyFont="1" applyFill="1" applyBorder="1" applyAlignment="1">
      <alignment horizontal="left" vertical="center" wrapText="1" indent="1"/>
    </xf>
    <xf numFmtId="0" fontId="23" fillId="3" borderId="22" xfId="0" applyFont="1" applyFill="1" applyBorder="1" applyAlignment="1">
      <alignment horizontal="center" vertical="center" wrapText="1"/>
    </xf>
    <xf numFmtId="0" fontId="23" fillId="3" borderId="2" xfId="0" applyFont="1" applyFill="1" applyBorder="1" applyAlignment="1">
      <alignment horizontal="center" vertical="center" wrapText="1"/>
    </xf>
    <xf numFmtId="49" fontId="27" fillId="0" borderId="27"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8" xfId="0" applyNumberFormat="1"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22" fillId="3" borderId="22" xfId="0" applyFont="1" applyFill="1" applyBorder="1" applyAlignment="1">
      <alignment horizontal="left" vertical="center" wrapText="1" indent="1"/>
    </xf>
    <xf numFmtId="0" fontId="22" fillId="3" borderId="2" xfId="0" applyFont="1" applyFill="1" applyBorder="1" applyAlignment="1">
      <alignment horizontal="left" vertical="center" wrapText="1" indent="1"/>
    </xf>
    <xf numFmtId="0" fontId="9" fillId="4" borderId="24" xfId="0" applyFont="1" applyFill="1" applyBorder="1" applyAlignment="1">
      <alignment horizontal="center" vertical="top" wrapText="1"/>
    </xf>
    <xf numFmtId="0" fontId="9" fillId="4" borderId="7" xfId="0" applyFont="1" applyFill="1" applyBorder="1" applyAlignment="1">
      <alignment horizontal="center" vertical="top" wrapText="1"/>
    </xf>
    <xf numFmtId="0" fontId="28" fillId="0" borderId="2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9" fillId="4" borderId="25" xfId="0" applyFont="1" applyFill="1" applyBorder="1" applyAlignment="1">
      <alignment horizontal="center" vertical="top" wrapText="1"/>
    </xf>
    <xf numFmtId="1" fontId="28" fillId="0" borderId="10" xfId="0" applyNumberFormat="1" applyFont="1" applyBorder="1" applyAlignment="1" applyProtection="1">
      <alignment horizontal="center" vertical="center" shrinkToFit="1"/>
      <protection locked="0"/>
    </xf>
    <xf numFmtId="1" fontId="28" fillId="0" borderId="11" xfId="0" applyNumberFormat="1" applyFont="1" applyBorder="1" applyAlignment="1" applyProtection="1">
      <alignment horizontal="center" vertical="center" shrinkToFit="1"/>
      <protection locked="0"/>
    </xf>
    <xf numFmtId="1" fontId="28" fillId="0" borderId="30" xfId="0" applyNumberFormat="1" applyFont="1" applyBorder="1" applyAlignment="1" applyProtection="1">
      <alignment horizontal="center" vertical="center" shrinkToFit="1"/>
      <protection locked="0"/>
    </xf>
    <xf numFmtId="0" fontId="14" fillId="3" borderId="34" xfId="0" applyFont="1" applyFill="1" applyBorder="1" applyAlignment="1">
      <alignment horizontal="center" vertical="top" wrapText="1"/>
    </xf>
    <xf numFmtId="0" fontId="14" fillId="3" borderId="5" xfId="0" applyFont="1" applyFill="1" applyBorder="1" applyAlignment="1">
      <alignment horizontal="center" vertical="top"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1" fontId="28" fillId="0" borderId="8" xfId="0" applyNumberFormat="1" applyFont="1" applyBorder="1" applyAlignment="1" applyProtection="1">
      <alignment horizontal="center" vertical="center" shrinkToFit="1"/>
      <protection locked="0"/>
    </xf>
    <xf numFmtId="1" fontId="28" fillId="0" borderId="9" xfId="0" applyNumberFormat="1" applyFont="1" applyBorder="1" applyAlignment="1" applyProtection="1">
      <alignment horizontal="center" vertical="center" shrinkToFit="1"/>
      <protection locked="0"/>
    </xf>
    <xf numFmtId="1" fontId="28" fillId="0" borderId="14" xfId="0" applyNumberFormat="1" applyFont="1" applyBorder="1" applyAlignment="1" applyProtection="1">
      <alignment horizontal="center" vertical="center" shrinkToFit="1"/>
      <protection locked="0"/>
    </xf>
    <xf numFmtId="0" fontId="9" fillId="4" borderId="7" xfId="0" applyFont="1" applyFill="1" applyBorder="1" applyAlignment="1">
      <alignment horizontal="center" vertical="center" wrapText="1"/>
    </xf>
    <xf numFmtId="1" fontId="28" fillId="0" borderId="7" xfId="0" applyNumberFormat="1" applyFont="1" applyBorder="1" applyAlignment="1" applyProtection="1">
      <alignment horizontal="center" vertical="center" shrinkToFit="1"/>
      <protection locked="0"/>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31" xfId="0" applyFont="1" applyFill="1" applyBorder="1" applyAlignment="1">
      <alignment horizontal="center" vertical="top" wrapText="1"/>
    </xf>
    <xf numFmtId="0" fontId="9" fillId="4" borderId="13" xfId="0" applyFont="1" applyFill="1" applyBorder="1" applyAlignment="1">
      <alignment horizontal="center" vertical="top" wrapText="1"/>
    </xf>
    <xf numFmtId="0" fontId="9" fillId="4" borderId="32" xfId="0" applyFont="1" applyFill="1" applyBorder="1" applyAlignment="1">
      <alignment horizontal="center" vertical="top" wrapText="1"/>
    </xf>
    <xf numFmtId="0" fontId="9" fillId="4" borderId="45" xfId="0" applyFont="1" applyFill="1" applyBorder="1" applyAlignment="1">
      <alignment horizontal="center" vertical="center" wrapText="1"/>
    </xf>
    <xf numFmtId="1" fontId="12" fillId="4" borderId="29" xfId="0" applyNumberFormat="1" applyFont="1" applyFill="1" applyBorder="1" applyAlignment="1">
      <alignment horizontal="center" vertical="center" shrinkToFit="1"/>
    </xf>
    <xf numFmtId="1" fontId="12" fillId="4" borderId="12" xfId="0" applyNumberFormat="1" applyFont="1" applyFill="1" applyBorder="1" applyAlignment="1">
      <alignment horizontal="center" vertical="center" shrinkToFit="1"/>
    </xf>
    <xf numFmtId="0" fontId="9" fillId="4" borderId="44"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1" fontId="28" fillId="0" borderId="24"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8" fillId="0" borderId="26" xfId="0" applyNumberFormat="1" applyFont="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hidden="1"/>
    </xf>
    <xf numFmtId="0" fontId="12" fillId="4" borderId="25" xfId="0" applyFont="1" applyFill="1" applyBorder="1" applyAlignment="1" applyProtection="1">
      <alignment horizontal="center" vertical="center" wrapText="1"/>
      <protection hidden="1"/>
    </xf>
    <xf numFmtId="1" fontId="24" fillId="4" borderId="20" xfId="0" applyNumberFormat="1" applyFont="1" applyFill="1" applyBorder="1" applyAlignment="1">
      <alignment horizontal="left" vertical="center" shrinkToFit="1"/>
    </xf>
    <xf numFmtId="1" fontId="24" fillId="4" borderId="0" xfId="0" applyNumberFormat="1" applyFont="1" applyFill="1" applyAlignment="1">
      <alignment horizontal="left" vertical="center" shrinkToFit="1"/>
    </xf>
    <xf numFmtId="1" fontId="24"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2" fillId="4" borderId="10" xfId="0" applyFont="1" applyFill="1" applyBorder="1" applyAlignment="1" applyProtection="1">
      <alignment horizontal="center" vertical="center" wrapText="1"/>
      <protection hidden="1"/>
    </xf>
    <xf numFmtId="0" fontId="12" fillId="4" borderId="12" xfId="0" applyFont="1" applyFill="1" applyBorder="1" applyAlignment="1" applyProtection="1">
      <alignment horizontal="center" vertical="center" wrapText="1"/>
      <protection hidden="1"/>
    </xf>
    <xf numFmtId="0" fontId="9" fillId="4" borderId="10" xfId="0" applyFont="1" applyFill="1" applyBorder="1" applyAlignment="1">
      <alignment horizontal="center" vertical="top" wrapText="1"/>
    </xf>
    <xf numFmtId="0" fontId="9" fillId="4" borderId="11" xfId="0" applyFont="1" applyFill="1" applyBorder="1" applyAlignment="1">
      <alignment horizontal="center" vertical="top" wrapText="1"/>
    </xf>
    <xf numFmtId="0" fontId="9" fillId="4" borderId="12" xfId="0" applyFont="1" applyFill="1" applyBorder="1" applyAlignment="1">
      <alignment horizontal="center" vertical="top" wrapText="1"/>
    </xf>
    <xf numFmtId="1" fontId="28" fillId="0" borderId="12" xfId="0" applyNumberFormat="1" applyFont="1" applyBorder="1" applyAlignment="1" applyProtection="1">
      <alignment horizontal="center" vertical="center" shrinkToFit="1"/>
      <protection locked="0"/>
    </xf>
  </cellXfs>
  <cellStyles count="7">
    <cellStyle name="Hipervínculo" xfId="2" builtinId="8"/>
    <cellStyle name="Normal" xfId="0" builtinId="0"/>
    <cellStyle name="Normal 2" xfId="1" xr:uid="{4E127A21-6021-41E6-AD6A-605553633594}"/>
    <cellStyle name="Normal 3" xfId="3" xr:uid="{3552E010-A90A-4773-A83D-27C8514F5400}"/>
    <cellStyle name="Normal 4" xfId="4" xr:uid="{C40C8031-8218-464E-AC0A-81FA0EC03FB9}"/>
    <cellStyle name="Normal 5" xfId="5" xr:uid="{52DB36E9-C5F4-4DDE-BB96-2CBC6BE191F0}"/>
    <cellStyle name="Normal 6" xfId="6" xr:uid="{2B782F3C-0DCE-49CA-9063-10CE659B3F4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1165139</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60"/>
    <col min="98" max="120" width="9.33203125" style="59"/>
    <col min="121" max="16384" width="9.33203125" style="1"/>
  </cols>
  <sheetData>
    <row r="1" spans="1:120" ht="1.5" customHeight="1">
      <c r="A1" s="17"/>
      <c r="B1" s="18"/>
      <c r="C1" s="18"/>
      <c r="D1" s="18"/>
      <c r="E1" s="18"/>
      <c r="F1" s="18"/>
      <c r="G1" s="18"/>
      <c r="H1" s="18"/>
      <c r="I1" s="18"/>
      <c r="J1" s="18"/>
      <c r="K1" s="18"/>
      <c r="L1" s="19"/>
    </row>
    <row r="2" spans="1:120" s="2" customFormat="1" ht="7.5" customHeight="1">
      <c r="A2" s="20"/>
      <c r="L2" s="21"/>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row>
    <row r="3" spans="1:120" s="2" customFormat="1" ht="35.4" customHeight="1">
      <c r="A3" s="165" t="s">
        <v>33</v>
      </c>
      <c r="B3" s="166"/>
      <c r="C3" s="166"/>
      <c r="D3" s="166"/>
      <c r="E3" s="166"/>
      <c r="F3" s="166"/>
      <c r="G3" s="166"/>
      <c r="H3" s="166"/>
      <c r="I3" s="166"/>
      <c r="J3" s="166"/>
      <c r="K3" s="156"/>
      <c r="L3" s="157"/>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row>
    <row r="4" spans="1:120" s="2" customFormat="1" ht="7.5" customHeight="1">
      <c r="A4" s="20"/>
      <c r="L4" s="21"/>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row>
    <row r="5" spans="1:120" s="2" customFormat="1" ht="15.6" customHeight="1">
      <c r="A5" s="158" t="s">
        <v>15</v>
      </c>
      <c r="B5" s="159"/>
      <c r="C5" s="159"/>
      <c r="D5" s="159"/>
      <c r="E5" s="159"/>
      <c r="F5" s="159"/>
      <c r="G5" s="159"/>
      <c r="H5" s="159"/>
      <c r="I5" s="159"/>
      <c r="J5" s="159"/>
      <c r="K5" s="163"/>
      <c r="L5" s="164"/>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row>
    <row r="6" spans="1:120" s="2" customFormat="1" ht="43.5" customHeight="1">
      <c r="A6" s="185" t="s">
        <v>16</v>
      </c>
      <c r="B6" s="183"/>
      <c r="C6" s="183"/>
      <c r="D6" s="183" t="s">
        <v>32</v>
      </c>
      <c r="E6" s="183"/>
      <c r="F6" s="3" t="s">
        <v>20</v>
      </c>
      <c r="G6" s="177" t="s">
        <v>17</v>
      </c>
      <c r="H6" s="178"/>
      <c r="I6" s="179"/>
      <c r="J6" s="3" t="s">
        <v>18</v>
      </c>
      <c r="K6" s="183" t="s">
        <v>19</v>
      </c>
      <c r="L6" s="186"/>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row>
    <row r="7" spans="1:120" ht="40.049999999999997" customHeight="1">
      <c r="A7" s="197"/>
      <c r="B7" s="184"/>
      <c r="C7" s="184"/>
      <c r="D7" s="184"/>
      <c r="E7" s="184"/>
      <c r="F7" s="14"/>
      <c r="G7" s="180"/>
      <c r="H7" s="181"/>
      <c r="I7" s="182"/>
      <c r="J7" s="14"/>
      <c r="K7" s="198"/>
      <c r="L7" s="199"/>
    </row>
    <row r="8" spans="1:120" s="2" customFormat="1" ht="15.75" customHeight="1">
      <c r="A8" s="158" t="s">
        <v>0</v>
      </c>
      <c r="B8" s="159"/>
      <c r="C8" s="159"/>
      <c r="D8" s="159"/>
      <c r="E8" s="159"/>
      <c r="F8" s="159"/>
      <c r="G8" s="159"/>
      <c r="H8" s="159"/>
      <c r="I8" s="159"/>
      <c r="J8" s="159"/>
      <c r="K8" s="163"/>
      <c r="L8" s="164"/>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row>
    <row r="9" spans="1:120" s="2" customFormat="1" ht="43.5" customHeight="1">
      <c r="A9" s="190" t="s">
        <v>11</v>
      </c>
      <c r="B9" s="145"/>
      <c r="C9" s="144" t="s">
        <v>44</v>
      </c>
      <c r="D9" s="193"/>
      <c r="E9" s="193"/>
      <c r="F9" s="145"/>
      <c r="G9" s="144" t="s">
        <v>2</v>
      </c>
      <c r="H9" s="145"/>
      <c r="I9" s="144" t="s">
        <v>45</v>
      </c>
      <c r="J9" s="145"/>
      <c r="K9" s="183" t="s">
        <v>10</v>
      </c>
      <c r="L9" s="186"/>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row>
    <row r="10" spans="1:120" s="2" customFormat="1" ht="69" customHeight="1">
      <c r="A10" s="191" t="s">
        <v>194</v>
      </c>
      <c r="B10" s="192"/>
      <c r="C10" s="200" t="str">
        <f>VLOOKUP(A10,listado,2,0)</f>
        <v>G. ADMINISTRACIÓN JUDICIAL ELECTRÓNICA</v>
      </c>
      <c r="D10" s="200"/>
      <c r="E10" s="200"/>
      <c r="F10" s="200"/>
      <c r="G10" s="200" t="str">
        <f>VLOOKUP(A10,listado,3,0)</f>
        <v>Técnico/a 1</v>
      </c>
      <c r="H10" s="200"/>
      <c r="I10" s="207" t="str">
        <f>VLOOKUP(A10,listado,4,0)</f>
        <v>Analista Funcional  Escritorio Virtual de Inmediación Digital Ministerio de Justicia</v>
      </c>
      <c r="J10" s="208"/>
      <c r="K10" s="200" t="str">
        <f>VLOOKUP(A10,listado,5,0)</f>
        <v>Madrid</v>
      </c>
      <c r="L10" s="201"/>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row>
    <row r="11" spans="1:120" s="2" customFormat="1" ht="15.75" customHeight="1">
      <c r="A11" s="202" t="s">
        <v>41</v>
      </c>
      <c r="B11" s="203"/>
      <c r="C11" s="203"/>
      <c r="D11" s="203"/>
      <c r="E11" s="203"/>
      <c r="F11" s="203"/>
      <c r="G11" s="203"/>
      <c r="H11" s="203"/>
      <c r="I11" s="203"/>
      <c r="J11" s="203"/>
      <c r="K11" s="203"/>
      <c r="L11" s="204"/>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row>
    <row r="12" spans="1:120" s="2" customFormat="1" ht="19.2" customHeight="1">
      <c r="A12" s="158" t="s">
        <v>1</v>
      </c>
      <c r="B12" s="159"/>
      <c r="C12" s="159"/>
      <c r="D12" s="159"/>
      <c r="E12" s="159"/>
      <c r="F12" s="159"/>
      <c r="G12" s="159"/>
      <c r="H12" s="159"/>
      <c r="I12" s="159"/>
      <c r="J12" s="159"/>
      <c r="K12" s="163"/>
      <c r="L12" s="164"/>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row>
    <row r="13" spans="1:120" s="2" customFormat="1" ht="22.2" customHeight="1">
      <c r="A13" s="141" t="s">
        <v>36</v>
      </c>
      <c r="B13" s="142"/>
      <c r="C13" s="142"/>
      <c r="D13" s="142"/>
      <c r="E13" s="142"/>
      <c r="F13" s="142"/>
      <c r="G13" s="142"/>
      <c r="H13" s="142"/>
      <c r="I13" s="142"/>
      <c r="J13" s="142"/>
      <c r="K13" s="142"/>
      <c r="L13" s="143"/>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row>
    <row r="14" spans="1:120" s="2" customFormat="1" ht="18.75" customHeight="1">
      <c r="A14" s="167" t="s">
        <v>13</v>
      </c>
      <c r="B14" s="168"/>
      <c r="C14" s="209" t="s">
        <v>12</v>
      </c>
      <c r="D14" s="210"/>
      <c r="E14" s="210"/>
      <c r="F14" s="210"/>
      <c r="G14" s="210"/>
      <c r="H14" s="210"/>
      <c r="I14" s="211"/>
      <c r="J14" s="168" t="s">
        <v>14</v>
      </c>
      <c r="K14" s="168"/>
      <c r="L14" s="171"/>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row>
    <row r="15" spans="1:120" ht="40.049999999999997" customHeight="1">
      <c r="A15" s="169"/>
      <c r="B15" s="170"/>
      <c r="C15" s="172"/>
      <c r="D15" s="173"/>
      <c r="E15" s="173"/>
      <c r="F15" s="173"/>
      <c r="G15" s="173"/>
      <c r="H15" s="173"/>
      <c r="I15" s="212"/>
      <c r="J15" s="172"/>
      <c r="K15" s="173"/>
      <c r="L15" s="174"/>
    </row>
    <row r="16" spans="1:120" s="2" customFormat="1" ht="18.75" customHeight="1" thickBot="1">
      <c r="A16" s="187" t="s">
        <v>37</v>
      </c>
      <c r="B16" s="188"/>
      <c r="C16" s="188"/>
      <c r="D16" s="188"/>
      <c r="E16" s="188"/>
      <c r="F16" s="188"/>
      <c r="G16" s="188"/>
      <c r="H16" s="188"/>
      <c r="I16" s="188"/>
      <c r="J16" s="188"/>
      <c r="K16" s="188"/>
      <c r="L16" s="189"/>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row>
    <row r="17" spans="1:120" ht="166.8" customHeight="1" thickTop="1" thickBot="1">
      <c r="A17" s="149" t="str">
        <f>VLOOKUP(A10,listado,6,0)</f>
        <v>Al menos 10 años de experiencia en el desarrollo de proyectos TI.
Requerida experiencia en proyectos TI del sector público, de los cuales al menos 5 años se hayan desempeñado como Analista funcional en tareas de toma de requisitos, seguimiento y planificación de proyectos relativos a la Modernización Tecnológica de la Administración de Justicia.
Al menos 3 años de experiencia realizando actividades en el ámbito del análisis funcional en iniciativas relativas al Escritorio Virtual de Inmediación Digital en el Ministerio de Justicia.</v>
      </c>
      <c r="B17" s="150"/>
      <c r="C17" s="150"/>
      <c r="D17" s="150"/>
      <c r="E17" s="150"/>
      <c r="F17" s="150"/>
      <c r="G17" s="150"/>
      <c r="H17" s="151"/>
      <c r="I17" s="15"/>
      <c r="J17" s="147" t="s">
        <v>35</v>
      </c>
      <c r="K17" s="147"/>
      <c r="L17" s="148"/>
    </row>
    <row r="18" spans="1:120" s="2" customFormat="1" ht="19.2" customHeight="1" thickTop="1">
      <c r="A18" s="175" t="s">
        <v>38</v>
      </c>
      <c r="B18" s="176"/>
      <c r="C18" s="176"/>
      <c r="D18" s="176"/>
      <c r="E18" s="176"/>
      <c r="F18" s="176"/>
      <c r="G18" s="176"/>
      <c r="H18" s="176"/>
      <c r="I18" s="176"/>
      <c r="J18" s="176"/>
      <c r="K18" s="176"/>
      <c r="L18" s="22"/>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row>
    <row r="19" spans="1:120" s="2" customFormat="1" ht="113.4" customHeight="1">
      <c r="A19" s="160" t="s">
        <v>752</v>
      </c>
      <c r="B19" s="161"/>
      <c r="C19" s="161"/>
      <c r="D19" s="161"/>
      <c r="E19" s="161"/>
      <c r="F19" s="161"/>
      <c r="G19" s="161"/>
      <c r="H19" s="161"/>
      <c r="I19" s="161"/>
      <c r="J19" s="161"/>
      <c r="K19" s="161"/>
      <c r="L19" s="162"/>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row>
    <row r="20" spans="1:120" s="2" customFormat="1" ht="65.400000000000006" customHeight="1">
      <c r="A20" s="152" t="s">
        <v>54</v>
      </c>
      <c r="B20" s="153"/>
      <c r="C20" s="153"/>
      <c r="D20" s="153"/>
      <c r="E20" s="153"/>
      <c r="F20" s="153"/>
      <c r="G20" s="153"/>
      <c r="H20" s="153"/>
      <c r="I20" s="153"/>
      <c r="J20" s="154"/>
      <c r="K20" s="155"/>
      <c r="L20" s="23">
        <v>12</v>
      </c>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row>
    <row r="21" spans="1:120" s="4" customFormat="1" ht="40.049999999999997" customHeight="1">
      <c r="A21" s="24" t="s">
        <v>39</v>
      </c>
      <c r="B21" s="10" t="s">
        <v>49</v>
      </c>
      <c r="C21" s="138" t="s">
        <v>24</v>
      </c>
      <c r="D21" s="139"/>
      <c r="E21" s="138" t="s">
        <v>8</v>
      </c>
      <c r="F21" s="139"/>
      <c r="G21" s="138" t="s">
        <v>40</v>
      </c>
      <c r="H21" s="140"/>
      <c r="I21" s="139"/>
      <c r="J21" s="10" t="s">
        <v>21</v>
      </c>
      <c r="K21" s="10" t="s">
        <v>22</v>
      </c>
      <c r="L21" s="25" t="s">
        <v>23</v>
      </c>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row>
    <row r="22" spans="1:120" s="5" customFormat="1" ht="16.95" customHeight="1">
      <c r="A22" s="56"/>
      <c r="B22" s="57"/>
      <c r="C22" s="119"/>
      <c r="D22" s="120"/>
      <c r="E22" s="205"/>
      <c r="F22" s="206"/>
      <c r="G22" s="146"/>
      <c r="H22" s="146"/>
      <c r="I22" s="146"/>
      <c r="J22" s="11" t="str">
        <f>IF(OR(ISBLANK(A22),ISBLANK(B22)),"",(B22-A22)+1)</f>
        <v/>
      </c>
      <c r="K22" s="12">
        <f>12/1826</f>
        <v>6.5717415115005475E-3</v>
      </c>
      <c r="L22" s="26" t="str">
        <f>IFERROR(ROUND(J22*K22,4),"")</f>
        <v/>
      </c>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row>
    <row r="23" spans="1:120" s="5" customFormat="1" ht="16.95" customHeight="1">
      <c r="A23" s="56"/>
      <c r="B23" s="57"/>
      <c r="C23" s="119"/>
      <c r="D23" s="120"/>
      <c r="E23" s="121"/>
      <c r="F23" s="122"/>
      <c r="G23" s="146"/>
      <c r="H23" s="146"/>
      <c r="I23" s="146"/>
      <c r="J23" s="11" t="str">
        <f t="shared" ref="J23:J35" si="0">IF(OR(ISBLANK(A23),ISBLANK(B23)),"",(B23-A23)+1)</f>
        <v/>
      </c>
      <c r="K23" s="12">
        <f t="shared" ref="K23:K35" si="1">12/1826</f>
        <v>6.5717415115005475E-3</v>
      </c>
      <c r="L23" s="26" t="str">
        <f t="shared" ref="L23:L35" si="2">IFERROR(ROUND(J23*K23,4),"")</f>
        <v/>
      </c>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row>
    <row r="24" spans="1:120" s="5" customFormat="1" ht="16.95" customHeight="1">
      <c r="A24" s="56"/>
      <c r="B24" s="57"/>
      <c r="C24" s="119"/>
      <c r="D24" s="120"/>
      <c r="E24" s="121"/>
      <c r="F24" s="122"/>
      <c r="G24" s="134"/>
      <c r="H24" s="134"/>
      <c r="I24" s="134"/>
      <c r="J24" s="11" t="str">
        <f t="shared" si="0"/>
        <v/>
      </c>
      <c r="K24" s="12">
        <f t="shared" si="1"/>
        <v>6.5717415115005475E-3</v>
      </c>
      <c r="L24" s="26" t="str">
        <f t="shared" si="2"/>
        <v/>
      </c>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row>
    <row r="25" spans="1:120" s="5" customFormat="1" ht="16.95" customHeight="1">
      <c r="A25" s="56"/>
      <c r="B25" s="57"/>
      <c r="C25" s="119"/>
      <c r="D25" s="120"/>
      <c r="E25" s="121"/>
      <c r="F25" s="122"/>
      <c r="G25" s="134"/>
      <c r="H25" s="134"/>
      <c r="I25" s="134"/>
      <c r="J25" s="11" t="str">
        <f>IF(OR(ISBLANK(A25),ISBLANK(B25)),"",(B25-A25)+1)</f>
        <v/>
      </c>
      <c r="K25" s="12">
        <f t="shared" si="1"/>
        <v>6.5717415115005475E-3</v>
      </c>
      <c r="L25" s="26" t="str">
        <f t="shared" si="2"/>
        <v/>
      </c>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row>
    <row r="26" spans="1:120" s="5" customFormat="1" ht="16.95" customHeight="1">
      <c r="A26" s="56"/>
      <c r="B26" s="57"/>
      <c r="C26" s="119"/>
      <c r="D26" s="120"/>
      <c r="E26" s="121"/>
      <c r="F26" s="122"/>
      <c r="G26" s="134"/>
      <c r="H26" s="134"/>
      <c r="I26" s="134"/>
      <c r="J26" s="11" t="str">
        <f t="shared" si="0"/>
        <v/>
      </c>
      <c r="K26" s="12">
        <f t="shared" si="1"/>
        <v>6.5717415115005475E-3</v>
      </c>
      <c r="L26" s="26" t="str">
        <f t="shared" si="2"/>
        <v/>
      </c>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row>
    <row r="27" spans="1:120" s="5" customFormat="1" ht="16.95" customHeight="1">
      <c r="A27" s="56"/>
      <c r="B27" s="57"/>
      <c r="C27" s="119"/>
      <c r="D27" s="120"/>
      <c r="E27" s="121"/>
      <c r="F27" s="122"/>
      <c r="G27" s="134"/>
      <c r="H27" s="134"/>
      <c r="I27" s="134"/>
      <c r="J27" s="11" t="str">
        <f t="shared" si="0"/>
        <v/>
      </c>
      <c r="K27" s="12">
        <f t="shared" si="1"/>
        <v>6.5717415115005475E-3</v>
      </c>
      <c r="L27" s="26" t="str">
        <f t="shared" si="2"/>
        <v/>
      </c>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row>
    <row r="28" spans="1:120" s="5" customFormat="1" ht="16.95" customHeight="1">
      <c r="A28" s="56"/>
      <c r="B28" s="57"/>
      <c r="C28" s="119"/>
      <c r="D28" s="120"/>
      <c r="E28" s="121"/>
      <c r="F28" s="122"/>
      <c r="G28" s="134"/>
      <c r="H28" s="134"/>
      <c r="I28" s="134"/>
      <c r="J28" s="11" t="str">
        <f t="shared" si="0"/>
        <v/>
      </c>
      <c r="K28" s="12">
        <f t="shared" si="1"/>
        <v>6.5717415115005475E-3</v>
      </c>
      <c r="L28" s="26" t="str">
        <f t="shared" si="2"/>
        <v/>
      </c>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row>
    <row r="29" spans="1:120" s="5" customFormat="1" ht="16.95" customHeight="1">
      <c r="A29" s="56"/>
      <c r="B29" s="57"/>
      <c r="C29" s="119"/>
      <c r="D29" s="120"/>
      <c r="E29" s="121"/>
      <c r="F29" s="122"/>
      <c r="G29" s="134"/>
      <c r="H29" s="134"/>
      <c r="I29" s="134"/>
      <c r="J29" s="11" t="str">
        <f t="shared" si="0"/>
        <v/>
      </c>
      <c r="K29" s="12">
        <f t="shared" si="1"/>
        <v>6.5717415115005475E-3</v>
      </c>
      <c r="L29" s="26" t="str">
        <f t="shared" si="2"/>
        <v/>
      </c>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row>
    <row r="30" spans="1:120" s="5" customFormat="1" ht="16.95" customHeight="1">
      <c r="A30" s="56"/>
      <c r="B30" s="57"/>
      <c r="C30" s="119"/>
      <c r="D30" s="120"/>
      <c r="E30" s="121"/>
      <c r="F30" s="122"/>
      <c r="G30" s="134"/>
      <c r="H30" s="134"/>
      <c r="I30" s="134"/>
      <c r="J30" s="11" t="str">
        <f t="shared" si="0"/>
        <v/>
      </c>
      <c r="K30" s="12">
        <f t="shared" si="1"/>
        <v>6.5717415115005475E-3</v>
      </c>
      <c r="L30" s="26" t="str">
        <f t="shared" si="2"/>
        <v/>
      </c>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row>
    <row r="31" spans="1:120" s="5" customFormat="1" ht="16.95" customHeight="1">
      <c r="A31" s="56"/>
      <c r="B31" s="57"/>
      <c r="C31" s="119"/>
      <c r="D31" s="120"/>
      <c r="E31" s="121"/>
      <c r="F31" s="122"/>
      <c r="G31" s="134"/>
      <c r="H31" s="134"/>
      <c r="I31" s="134"/>
      <c r="J31" s="11" t="str">
        <f t="shared" si="0"/>
        <v/>
      </c>
      <c r="K31" s="12">
        <f t="shared" si="1"/>
        <v>6.5717415115005475E-3</v>
      </c>
      <c r="L31" s="26" t="str">
        <f t="shared" si="2"/>
        <v/>
      </c>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row>
    <row r="32" spans="1:120" s="5" customFormat="1" ht="16.95" customHeight="1">
      <c r="A32" s="56"/>
      <c r="B32" s="57"/>
      <c r="C32" s="119"/>
      <c r="D32" s="120"/>
      <c r="E32" s="121"/>
      <c r="F32" s="122"/>
      <c r="G32" s="134"/>
      <c r="H32" s="134"/>
      <c r="I32" s="134"/>
      <c r="J32" s="11" t="str">
        <f t="shared" si="0"/>
        <v/>
      </c>
      <c r="K32" s="12">
        <f t="shared" si="1"/>
        <v>6.5717415115005475E-3</v>
      </c>
      <c r="L32" s="26" t="str">
        <f t="shared" si="2"/>
        <v/>
      </c>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row>
    <row r="33" spans="1:120" s="5" customFormat="1" ht="16.95" customHeight="1">
      <c r="A33" s="56"/>
      <c r="B33" s="57"/>
      <c r="C33" s="119"/>
      <c r="D33" s="120"/>
      <c r="E33" s="121"/>
      <c r="F33" s="122"/>
      <c r="G33" s="134"/>
      <c r="H33" s="134"/>
      <c r="I33" s="134"/>
      <c r="J33" s="11" t="str">
        <f t="shared" si="0"/>
        <v/>
      </c>
      <c r="K33" s="12">
        <f t="shared" si="1"/>
        <v>6.5717415115005475E-3</v>
      </c>
      <c r="L33" s="26" t="str">
        <f t="shared" si="2"/>
        <v/>
      </c>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row>
    <row r="34" spans="1:120" s="5" customFormat="1" ht="16.95" customHeight="1">
      <c r="A34" s="56"/>
      <c r="B34" s="57"/>
      <c r="C34" s="119"/>
      <c r="D34" s="120"/>
      <c r="E34" s="121"/>
      <c r="F34" s="122"/>
      <c r="G34" s="134"/>
      <c r="H34" s="134"/>
      <c r="I34" s="134"/>
      <c r="J34" s="11" t="str">
        <f>IF(OR(ISBLANK(A34),ISBLANK(B34)),"",(B34-A34)+1)</f>
        <v/>
      </c>
      <c r="K34" s="12">
        <f t="shared" si="1"/>
        <v>6.5717415115005475E-3</v>
      </c>
      <c r="L34" s="26" t="str">
        <f t="shared" si="2"/>
        <v/>
      </c>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row>
    <row r="35" spans="1:120" s="5" customFormat="1" ht="16.95" customHeight="1">
      <c r="A35" s="56"/>
      <c r="B35" s="57"/>
      <c r="C35" s="119"/>
      <c r="D35" s="120"/>
      <c r="E35" s="121"/>
      <c r="F35" s="122"/>
      <c r="G35" s="134"/>
      <c r="H35" s="134"/>
      <c r="I35" s="134"/>
      <c r="J35" s="11" t="str">
        <f t="shared" si="0"/>
        <v/>
      </c>
      <c r="K35" s="12">
        <f t="shared" si="1"/>
        <v>6.5717415115005475E-3</v>
      </c>
      <c r="L35" s="26" t="str">
        <f t="shared" si="2"/>
        <v/>
      </c>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row>
    <row r="36" spans="1:120" s="6" customFormat="1" ht="44.25" customHeight="1">
      <c r="A36" s="135" t="s">
        <v>53</v>
      </c>
      <c r="B36" s="136"/>
      <c r="C36" s="136"/>
      <c r="D36" s="136"/>
      <c r="E36" s="136"/>
      <c r="F36" s="136"/>
      <c r="G36" s="136"/>
      <c r="H36" s="136"/>
      <c r="I36" s="136"/>
      <c r="J36" s="136"/>
      <c r="K36" s="137"/>
      <c r="L36" s="28">
        <f>MIN(12,ROUND(SUM(L22:L35),4))</f>
        <v>0</v>
      </c>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row>
    <row r="37" spans="1:120" s="2" customFormat="1" ht="75" customHeight="1">
      <c r="A37" s="194" t="s">
        <v>55</v>
      </c>
      <c r="B37" s="195"/>
      <c r="C37" s="195"/>
      <c r="D37" s="195"/>
      <c r="E37" s="195"/>
      <c r="F37" s="195"/>
      <c r="G37" s="195"/>
      <c r="H37" s="195"/>
      <c r="I37" s="195"/>
      <c r="J37" s="195"/>
      <c r="K37" s="196"/>
      <c r="L37" s="27">
        <v>20</v>
      </c>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row>
    <row r="38" spans="1:120" s="4" customFormat="1" ht="40.049999999999997" customHeight="1">
      <c r="A38" s="24" t="s">
        <v>39</v>
      </c>
      <c r="B38" s="10" t="s">
        <v>49</v>
      </c>
      <c r="C38" s="138" t="s">
        <v>24</v>
      </c>
      <c r="D38" s="139"/>
      <c r="E38" s="138" t="s">
        <v>8</v>
      </c>
      <c r="F38" s="139"/>
      <c r="G38" s="138" t="s">
        <v>48</v>
      </c>
      <c r="H38" s="140"/>
      <c r="I38" s="139"/>
      <c r="J38" s="10" t="s">
        <v>21</v>
      </c>
      <c r="K38" s="10" t="s">
        <v>22</v>
      </c>
      <c r="L38" s="25" t="s">
        <v>23</v>
      </c>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row>
    <row r="39" spans="1:120" s="5" customFormat="1" ht="16.95" customHeight="1">
      <c r="A39" s="56"/>
      <c r="B39" s="57"/>
      <c r="C39" s="119"/>
      <c r="D39" s="120"/>
      <c r="E39" s="121"/>
      <c r="F39" s="122"/>
      <c r="G39" s="146"/>
      <c r="H39" s="146"/>
      <c r="I39" s="146"/>
      <c r="J39" s="11" t="str">
        <f>IF(OR(ISBLANK(A39),ISBLANK(B39)),"",(B39-A39)+1)</f>
        <v/>
      </c>
      <c r="K39" s="12">
        <f>20/1826</f>
        <v>1.0952902519167579E-2</v>
      </c>
      <c r="L39" s="26" t="str">
        <f>IFERROR(ROUND(J39*K39,4),"")</f>
        <v/>
      </c>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row>
    <row r="40" spans="1:120" s="5" customFormat="1" ht="16.95" customHeight="1">
      <c r="A40" s="56"/>
      <c r="B40" s="57"/>
      <c r="C40" s="119"/>
      <c r="D40" s="120"/>
      <c r="E40" s="121"/>
      <c r="F40" s="122"/>
      <c r="G40" s="146"/>
      <c r="H40" s="146"/>
      <c r="I40" s="146"/>
      <c r="J40" s="11" t="str">
        <f t="shared" ref="J40:J52" si="3">IF(OR(ISBLANK(A40),ISBLANK(B40)),"",(B40-A40)+1)</f>
        <v/>
      </c>
      <c r="K40" s="12">
        <f t="shared" ref="K40:K52" si="4">20/1826</f>
        <v>1.0952902519167579E-2</v>
      </c>
      <c r="L40" s="26" t="str">
        <f t="shared" ref="L40:L52" si="5">IFERROR(ROUND(J40*K40,4),"")</f>
        <v/>
      </c>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row>
    <row r="41" spans="1:120" s="5" customFormat="1" ht="16.95" customHeight="1">
      <c r="A41" s="56"/>
      <c r="B41" s="57"/>
      <c r="C41" s="103"/>
      <c r="D41" s="104"/>
      <c r="E41" s="105"/>
      <c r="F41" s="106"/>
      <c r="G41" s="133"/>
      <c r="H41" s="133"/>
      <c r="I41" s="133"/>
      <c r="J41" s="11" t="str">
        <f t="shared" si="3"/>
        <v/>
      </c>
      <c r="K41" s="12">
        <f t="shared" si="4"/>
        <v>1.0952902519167579E-2</v>
      </c>
      <c r="L41" s="26" t="str">
        <f t="shared" si="5"/>
        <v/>
      </c>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row>
    <row r="42" spans="1:120" s="5" customFormat="1" ht="16.95" customHeight="1">
      <c r="A42" s="56"/>
      <c r="B42" s="57"/>
      <c r="C42" s="103"/>
      <c r="D42" s="104"/>
      <c r="E42" s="105"/>
      <c r="F42" s="106"/>
      <c r="G42" s="133"/>
      <c r="H42" s="133"/>
      <c r="I42" s="133"/>
      <c r="J42" s="11" t="str">
        <f t="shared" si="3"/>
        <v/>
      </c>
      <c r="K42" s="12">
        <f t="shared" si="4"/>
        <v>1.0952902519167579E-2</v>
      </c>
      <c r="L42" s="26" t="str">
        <f t="shared" si="5"/>
        <v/>
      </c>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row>
    <row r="43" spans="1:120" s="5" customFormat="1" ht="16.95" customHeight="1">
      <c r="A43" s="56"/>
      <c r="B43" s="57"/>
      <c r="C43" s="103"/>
      <c r="D43" s="104"/>
      <c r="E43" s="105"/>
      <c r="F43" s="106"/>
      <c r="G43" s="133"/>
      <c r="H43" s="133"/>
      <c r="I43" s="133"/>
      <c r="J43" s="11" t="str">
        <f t="shared" si="3"/>
        <v/>
      </c>
      <c r="K43" s="12">
        <f t="shared" si="4"/>
        <v>1.0952902519167579E-2</v>
      </c>
      <c r="L43" s="26" t="str">
        <f t="shared" si="5"/>
        <v/>
      </c>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row>
    <row r="44" spans="1:120" s="5" customFormat="1" ht="16.95" customHeight="1">
      <c r="A44" s="56"/>
      <c r="B44" s="57"/>
      <c r="C44" s="103"/>
      <c r="D44" s="104"/>
      <c r="E44" s="105"/>
      <c r="F44" s="106"/>
      <c r="G44" s="133"/>
      <c r="H44" s="133"/>
      <c r="I44" s="133"/>
      <c r="J44" s="11" t="str">
        <f t="shared" si="3"/>
        <v/>
      </c>
      <c r="K44" s="12">
        <f t="shared" si="4"/>
        <v>1.0952902519167579E-2</v>
      </c>
      <c r="L44" s="26" t="str">
        <f t="shared" si="5"/>
        <v/>
      </c>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row>
    <row r="45" spans="1:120" s="5" customFormat="1" ht="16.95" customHeight="1">
      <c r="A45" s="56"/>
      <c r="B45" s="57"/>
      <c r="C45" s="103"/>
      <c r="D45" s="104"/>
      <c r="E45" s="105"/>
      <c r="F45" s="106"/>
      <c r="G45" s="133"/>
      <c r="H45" s="133"/>
      <c r="I45" s="133"/>
      <c r="J45" s="11" t="str">
        <f t="shared" si="3"/>
        <v/>
      </c>
      <c r="K45" s="12">
        <f t="shared" si="4"/>
        <v>1.0952902519167579E-2</v>
      </c>
      <c r="L45" s="26" t="str">
        <f t="shared" si="5"/>
        <v/>
      </c>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row>
    <row r="46" spans="1:120" s="5" customFormat="1" ht="16.95" customHeight="1">
      <c r="A46" s="56"/>
      <c r="B46" s="57"/>
      <c r="C46" s="103"/>
      <c r="D46" s="104"/>
      <c r="E46" s="105"/>
      <c r="F46" s="106"/>
      <c r="G46" s="133"/>
      <c r="H46" s="133"/>
      <c r="I46" s="133"/>
      <c r="J46" s="11" t="str">
        <f t="shared" si="3"/>
        <v/>
      </c>
      <c r="K46" s="12">
        <f t="shared" si="4"/>
        <v>1.0952902519167579E-2</v>
      </c>
      <c r="L46" s="26" t="str">
        <f t="shared" si="5"/>
        <v/>
      </c>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row>
    <row r="47" spans="1:120" s="5" customFormat="1" ht="16.95" customHeight="1">
      <c r="A47" s="56"/>
      <c r="B47" s="57"/>
      <c r="C47" s="103"/>
      <c r="D47" s="104"/>
      <c r="E47" s="105"/>
      <c r="F47" s="106"/>
      <c r="G47" s="133"/>
      <c r="H47" s="133"/>
      <c r="I47" s="133"/>
      <c r="J47" s="11" t="str">
        <f t="shared" si="3"/>
        <v/>
      </c>
      <c r="K47" s="12">
        <f t="shared" si="4"/>
        <v>1.0952902519167579E-2</v>
      </c>
      <c r="L47" s="26" t="str">
        <f t="shared" si="5"/>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row>
    <row r="48" spans="1:120" s="5" customFormat="1" ht="16.95" customHeight="1">
      <c r="A48" s="56"/>
      <c r="B48" s="57"/>
      <c r="C48" s="103"/>
      <c r="D48" s="104"/>
      <c r="E48" s="105"/>
      <c r="F48" s="106"/>
      <c r="G48" s="133"/>
      <c r="H48" s="133"/>
      <c r="I48" s="133"/>
      <c r="J48" s="11" t="str">
        <f t="shared" si="3"/>
        <v/>
      </c>
      <c r="K48" s="12">
        <f t="shared" si="4"/>
        <v>1.0952902519167579E-2</v>
      </c>
      <c r="L48" s="26" t="str">
        <f t="shared" si="5"/>
        <v/>
      </c>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row>
    <row r="49" spans="1:120" s="5" customFormat="1" ht="16.95" customHeight="1">
      <c r="A49" s="56"/>
      <c r="B49" s="57"/>
      <c r="C49" s="103"/>
      <c r="D49" s="104"/>
      <c r="E49" s="105"/>
      <c r="F49" s="106"/>
      <c r="G49" s="133"/>
      <c r="H49" s="133"/>
      <c r="I49" s="133"/>
      <c r="J49" s="11" t="str">
        <f t="shared" si="3"/>
        <v/>
      </c>
      <c r="K49" s="12">
        <f t="shared" si="4"/>
        <v>1.0952902519167579E-2</v>
      </c>
      <c r="L49" s="26" t="str">
        <f t="shared" si="5"/>
        <v/>
      </c>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row>
    <row r="50" spans="1:120" s="5" customFormat="1" ht="16.95" customHeight="1">
      <c r="A50" s="56"/>
      <c r="B50" s="57"/>
      <c r="C50" s="103"/>
      <c r="D50" s="104"/>
      <c r="E50" s="105"/>
      <c r="F50" s="106"/>
      <c r="G50" s="133"/>
      <c r="H50" s="133"/>
      <c r="I50" s="133"/>
      <c r="J50" s="11" t="str">
        <f t="shared" si="3"/>
        <v/>
      </c>
      <c r="K50" s="12">
        <f t="shared" si="4"/>
        <v>1.0952902519167579E-2</v>
      </c>
      <c r="L50" s="26" t="str">
        <f t="shared" si="5"/>
        <v/>
      </c>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row>
    <row r="51" spans="1:120" s="5" customFormat="1" ht="16.95" customHeight="1">
      <c r="A51" s="56"/>
      <c r="B51" s="57"/>
      <c r="C51" s="103"/>
      <c r="D51" s="104"/>
      <c r="E51" s="105"/>
      <c r="F51" s="106"/>
      <c r="G51" s="133"/>
      <c r="H51" s="133"/>
      <c r="I51" s="133"/>
      <c r="J51" s="11" t="str">
        <f t="shared" si="3"/>
        <v/>
      </c>
      <c r="K51" s="12">
        <f t="shared" si="4"/>
        <v>1.0952902519167579E-2</v>
      </c>
      <c r="L51" s="26" t="str">
        <f t="shared" si="5"/>
        <v/>
      </c>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row>
    <row r="52" spans="1:120" s="5" customFormat="1" ht="16.95" customHeight="1">
      <c r="A52" s="56"/>
      <c r="B52" s="57"/>
      <c r="C52" s="103"/>
      <c r="D52" s="104"/>
      <c r="E52" s="105"/>
      <c r="F52" s="106"/>
      <c r="G52" s="133"/>
      <c r="H52" s="133"/>
      <c r="I52" s="133"/>
      <c r="J52" s="11" t="str">
        <f t="shared" si="3"/>
        <v/>
      </c>
      <c r="K52" s="12">
        <f t="shared" si="4"/>
        <v>1.0952902519167579E-2</v>
      </c>
      <c r="L52" s="26" t="str">
        <f t="shared" si="5"/>
        <v/>
      </c>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row>
    <row r="53" spans="1:120" s="5" customFormat="1" ht="44.25" customHeight="1">
      <c r="A53" s="124" t="s">
        <v>56</v>
      </c>
      <c r="B53" s="125"/>
      <c r="C53" s="125"/>
      <c r="D53" s="125"/>
      <c r="E53" s="125"/>
      <c r="F53" s="125"/>
      <c r="G53" s="125"/>
      <c r="H53" s="125"/>
      <c r="I53" s="125"/>
      <c r="J53" s="125"/>
      <c r="K53" s="126"/>
      <c r="L53" s="28">
        <f>MIN(20,ROUND(SUM(L39:L52),4))</f>
        <v>0</v>
      </c>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row>
    <row r="54" spans="1:120" s="7" customFormat="1" ht="67.8" customHeight="1">
      <c r="A54" s="130" t="s">
        <v>57</v>
      </c>
      <c r="B54" s="131"/>
      <c r="C54" s="131"/>
      <c r="D54" s="131"/>
      <c r="E54" s="131"/>
      <c r="F54" s="131"/>
      <c r="G54" s="131"/>
      <c r="H54" s="131"/>
      <c r="I54" s="131"/>
      <c r="J54" s="131"/>
      <c r="K54" s="132"/>
      <c r="L54" s="27">
        <v>8</v>
      </c>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row>
    <row r="55" spans="1:120" s="4" customFormat="1" ht="49.2" customHeight="1">
      <c r="A55" s="24" t="s">
        <v>39</v>
      </c>
      <c r="B55" s="10" t="s">
        <v>49</v>
      </c>
      <c r="C55" s="127" t="s">
        <v>24</v>
      </c>
      <c r="D55" s="128"/>
      <c r="E55" s="127" t="s">
        <v>8</v>
      </c>
      <c r="F55" s="128"/>
      <c r="G55" s="127" t="s">
        <v>48</v>
      </c>
      <c r="H55" s="129"/>
      <c r="I55" s="128"/>
      <c r="J55" s="10" t="s">
        <v>21</v>
      </c>
      <c r="K55" s="10" t="s">
        <v>22</v>
      </c>
      <c r="L55" s="25" t="s">
        <v>23</v>
      </c>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row>
    <row r="56" spans="1:120" s="5" customFormat="1" ht="16.95" customHeight="1">
      <c r="A56" s="56"/>
      <c r="B56" s="57"/>
      <c r="C56" s="119"/>
      <c r="D56" s="120"/>
      <c r="E56" s="121"/>
      <c r="F56" s="122"/>
      <c r="G56" s="119"/>
      <c r="H56" s="123"/>
      <c r="I56" s="120"/>
      <c r="J56" s="11" t="str">
        <f>IF(OR(ISBLANK(A56),ISBLANK(B56)),"",(B56-A56)+1)</f>
        <v/>
      </c>
      <c r="K56" s="12">
        <f>8/1826</f>
        <v>4.3811610076670317E-3</v>
      </c>
      <c r="L56" s="26" t="str">
        <f>IFERROR(ROUND(J56*K56,4),"")</f>
        <v/>
      </c>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row>
    <row r="57" spans="1:120" s="5" customFormat="1" ht="16.95" customHeight="1">
      <c r="A57" s="56"/>
      <c r="B57" s="57"/>
      <c r="C57" s="119"/>
      <c r="D57" s="120"/>
      <c r="E57" s="121"/>
      <c r="F57" s="122"/>
      <c r="G57" s="119"/>
      <c r="H57" s="123"/>
      <c r="I57" s="120"/>
      <c r="J57" s="11" t="str">
        <f t="shared" ref="J57:J69" si="6">IF(OR(ISBLANK(A57),ISBLANK(B57)),"",(B57-A57)+1)</f>
        <v/>
      </c>
      <c r="K57" s="12">
        <f t="shared" ref="K57:K69" si="7">8/1826</f>
        <v>4.3811610076670317E-3</v>
      </c>
      <c r="L57" s="26" t="str">
        <f t="shared" ref="L57:L69" si="8">IFERROR(ROUND(J57*K57,4),"")</f>
        <v/>
      </c>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row>
    <row r="58" spans="1:120" s="5" customFormat="1" ht="16.95" customHeight="1">
      <c r="A58" s="56"/>
      <c r="B58" s="57"/>
      <c r="C58" s="103"/>
      <c r="D58" s="104"/>
      <c r="E58" s="105"/>
      <c r="F58" s="106"/>
      <c r="G58" s="105"/>
      <c r="H58" s="107"/>
      <c r="I58" s="106"/>
      <c r="J58" s="11" t="str">
        <f t="shared" si="6"/>
        <v/>
      </c>
      <c r="K58" s="12">
        <f t="shared" si="7"/>
        <v>4.3811610076670317E-3</v>
      </c>
      <c r="L58" s="26" t="str">
        <f t="shared" si="8"/>
        <v/>
      </c>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row>
    <row r="59" spans="1:120" s="5" customFormat="1" ht="16.95" customHeight="1">
      <c r="A59" s="56"/>
      <c r="B59" s="57"/>
      <c r="C59" s="103"/>
      <c r="D59" s="104"/>
      <c r="E59" s="105"/>
      <c r="F59" s="106"/>
      <c r="G59" s="105"/>
      <c r="H59" s="107"/>
      <c r="I59" s="106"/>
      <c r="J59" s="11" t="str">
        <f t="shared" si="6"/>
        <v/>
      </c>
      <c r="K59" s="12">
        <f t="shared" si="7"/>
        <v>4.3811610076670317E-3</v>
      </c>
      <c r="L59" s="26" t="str">
        <f t="shared" si="8"/>
        <v/>
      </c>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row>
    <row r="60" spans="1:120" s="5" customFormat="1" ht="16.95" customHeight="1">
      <c r="A60" s="56"/>
      <c r="B60" s="57"/>
      <c r="C60" s="103"/>
      <c r="D60" s="104"/>
      <c r="E60" s="105"/>
      <c r="F60" s="106"/>
      <c r="G60" s="105"/>
      <c r="H60" s="107"/>
      <c r="I60" s="106"/>
      <c r="J60" s="11" t="str">
        <f t="shared" si="6"/>
        <v/>
      </c>
      <c r="K60" s="12">
        <f t="shared" si="7"/>
        <v>4.3811610076670317E-3</v>
      </c>
      <c r="L60" s="26" t="str">
        <f t="shared" si="8"/>
        <v/>
      </c>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row>
    <row r="61" spans="1:120" s="5" customFormat="1" ht="16.95" customHeight="1">
      <c r="A61" s="56"/>
      <c r="B61" s="57"/>
      <c r="C61" s="103"/>
      <c r="D61" s="104"/>
      <c r="E61" s="105"/>
      <c r="F61" s="106"/>
      <c r="G61" s="105"/>
      <c r="H61" s="107"/>
      <c r="I61" s="106"/>
      <c r="J61" s="11" t="str">
        <f t="shared" si="6"/>
        <v/>
      </c>
      <c r="K61" s="12">
        <f t="shared" si="7"/>
        <v>4.3811610076670317E-3</v>
      </c>
      <c r="L61" s="26" t="str">
        <f t="shared" si="8"/>
        <v/>
      </c>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row>
    <row r="62" spans="1:120" s="5" customFormat="1" ht="16.95" customHeight="1">
      <c r="A62" s="56"/>
      <c r="B62" s="57"/>
      <c r="C62" s="103"/>
      <c r="D62" s="104"/>
      <c r="E62" s="105"/>
      <c r="F62" s="106"/>
      <c r="G62" s="105"/>
      <c r="H62" s="107"/>
      <c r="I62" s="106"/>
      <c r="J62" s="11" t="str">
        <f t="shared" si="6"/>
        <v/>
      </c>
      <c r="K62" s="12">
        <f t="shared" si="7"/>
        <v>4.3811610076670317E-3</v>
      </c>
      <c r="L62" s="26" t="str">
        <f t="shared" si="8"/>
        <v/>
      </c>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row>
    <row r="63" spans="1:120" s="5" customFormat="1" ht="16.95" customHeight="1">
      <c r="A63" s="56"/>
      <c r="B63" s="57"/>
      <c r="C63" s="103"/>
      <c r="D63" s="104"/>
      <c r="E63" s="105"/>
      <c r="F63" s="106"/>
      <c r="G63" s="105"/>
      <c r="H63" s="107"/>
      <c r="I63" s="106"/>
      <c r="J63" s="11" t="str">
        <f t="shared" si="6"/>
        <v/>
      </c>
      <c r="K63" s="12">
        <f t="shared" si="7"/>
        <v>4.3811610076670317E-3</v>
      </c>
      <c r="L63" s="26" t="str">
        <f t="shared" si="8"/>
        <v/>
      </c>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row>
    <row r="64" spans="1:120" s="5" customFormat="1" ht="16.95" customHeight="1">
      <c r="A64" s="56"/>
      <c r="B64" s="57"/>
      <c r="C64" s="103"/>
      <c r="D64" s="104"/>
      <c r="E64" s="105"/>
      <c r="F64" s="106"/>
      <c r="G64" s="105"/>
      <c r="H64" s="107"/>
      <c r="I64" s="106"/>
      <c r="J64" s="11" t="str">
        <f t="shared" si="6"/>
        <v/>
      </c>
      <c r="K64" s="12">
        <f t="shared" si="7"/>
        <v>4.3811610076670317E-3</v>
      </c>
      <c r="L64" s="26" t="str">
        <f t="shared" si="8"/>
        <v/>
      </c>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row>
    <row r="65" spans="1:120" s="5" customFormat="1" ht="16.95" customHeight="1">
      <c r="A65" s="56"/>
      <c r="B65" s="57"/>
      <c r="C65" s="103"/>
      <c r="D65" s="104"/>
      <c r="E65" s="105"/>
      <c r="F65" s="106"/>
      <c r="G65" s="105"/>
      <c r="H65" s="107"/>
      <c r="I65" s="106"/>
      <c r="J65" s="11" t="str">
        <f t="shared" si="6"/>
        <v/>
      </c>
      <c r="K65" s="12">
        <f t="shared" si="7"/>
        <v>4.3811610076670317E-3</v>
      </c>
      <c r="L65" s="26" t="str">
        <f t="shared" si="8"/>
        <v/>
      </c>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row>
    <row r="66" spans="1:120" s="5" customFormat="1" ht="16.95" customHeight="1">
      <c r="A66" s="56"/>
      <c r="B66" s="57"/>
      <c r="C66" s="103"/>
      <c r="D66" s="104"/>
      <c r="E66" s="105"/>
      <c r="F66" s="106"/>
      <c r="G66" s="105"/>
      <c r="H66" s="107"/>
      <c r="I66" s="106"/>
      <c r="J66" s="11" t="str">
        <f t="shared" si="6"/>
        <v/>
      </c>
      <c r="K66" s="12">
        <f t="shared" si="7"/>
        <v>4.3811610076670317E-3</v>
      </c>
      <c r="L66" s="26" t="str">
        <f t="shared" si="8"/>
        <v/>
      </c>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row>
    <row r="67" spans="1:120" s="5" customFormat="1" ht="16.95" customHeight="1">
      <c r="A67" s="56"/>
      <c r="B67" s="57"/>
      <c r="C67" s="103"/>
      <c r="D67" s="104"/>
      <c r="E67" s="105"/>
      <c r="F67" s="106"/>
      <c r="G67" s="105"/>
      <c r="H67" s="107"/>
      <c r="I67" s="106"/>
      <c r="J67" s="11" t="str">
        <f t="shared" si="6"/>
        <v/>
      </c>
      <c r="K67" s="12">
        <f t="shared" si="7"/>
        <v>4.3811610076670317E-3</v>
      </c>
      <c r="L67" s="26" t="str">
        <f t="shared" si="8"/>
        <v/>
      </c>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row>
    <row r="68" spans="1:120" s="5" customFormat="1" ht="16.95" customHeight="1">
      <c r="A68" s="56"/>
      <c r="B68" s="57"/>
      <c r="C68" s="103"/>
      <c r="D68" s="104"/>
      <c r="E68" s="105"/>
      <c r="F68" s="106"/>
      <c r="G68" s="105"/>
      <c r="H68" s="107"/>
      <c r="I68" s="106"/>
      <c r="J68" s="11" t="str">
        <f t="shared" si="6"/>
        <v/>
      </c>
      <c r="K68" s="12">
        <f t="shared" si="7"/>
        <v>4.3811610076670317E-3</v>
      </c>
      <c r="L68" s="26" t="str">
        <f t="shared" si="8"/>
        <v/>
      </c>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row>
    <row r="69" spans="1:120" s="5" customFormat="1" ht="16.95" customHeight="1">
      <c r="A69" s="56"/>
      <c r="B69" s="57"/>
      <c r="C69" s="103"/>
      <c r="D69" s="104"/>
      <c r="E69" s="105"/>
      <c r="F69" s="106"/>
      <c r="G69" s="105"/>
      <c r="H69" s="107"/>
      <c r="I69" s="106"/>
      <c r="J69" s="11" t="str">
        <f t="shared" si="6"/>
        <v/>
      </c>
      <c r="K69" s="12">
        <f t="shared" si="7"/>
        <v>4.3811610076670317E-3</v>
      </c>
      <c r="L69" s="26" t="str">
        <f t="shared" si="8"/>
        <v/>
      </c>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row>
    <row r="70" spans="1:120" s="6" customFormat="1" ht="44.25" customHeight="1">
      <c r="A70" s="116" t="s">
        <v>58</v>
      </c>
      <c r="B70" s="117"/>
      <c r="C70" s="117"/>
      <c r="D70" s="117"/>
      <c r="E70" s="117"/>
      <c r="F70" s="117"/>
      <c r="G70" s="117"/>
      <c r="H70" s="117"/>
      <c r="I70" s="117"/>
      <c r="J70" s="117"/>
      <c r="K70" s="118"/>
      <c r="L70" s="58">
        <f>MIN(8,ROUND(SUM(L56:L69),4))</f>
        <v>0</v>
      </c>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row>
    <row r="71" spans="1:120" s="2" customFormat="1" ht="52.5" customHeight="1">
      <c r="A71" s="108" t="s">
        <v>34</v>
      </c>
      <c r="B71" s="109"/>
      <c r="C71" s="109"/>
      <c r="D71" s="109"/>
      <c r="E71" s="109"/>
      <c r="F71" s="109"/>
      <c r="G71" s="109"/>
      <c r="H71" s="109"/>
      <c r="I71" s="109"/>
      <c r="J71" s="109"/>
      <c r="K71" s="109"/>
      <c r="L71" s="58">
        <f>MIN(40,ROUND(SUM(L36+L53+L70),4))</f>
        <v>0</v>
      </c>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row>
    <row r="72" spans="1:120" s="8" customFormat="1" ht="15">
      <c r="A72" s="29"/>
      <c r="B72" s="13"/>
      <c r="C72" s="13"/>
      <c r="D72" s="13"/>
      <c r="E72" s="13"/>
      <c r="F72" s="13"/>
      <c r="G72" s="13"/>
      <c r="H72" s="13"/>
      <c r="I72" s="13"/>
      <c r="J72" s="13"/>
      <c r="K72" s="13"/>
      <c r="L72" s="30"/>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row>
    <row r="73" spans="1:120" s="6" customFormat="1" ht="49.8" customHeight="1">
      <c r="A73" s="31"/>
      <c r="B73" s="32" t="s">
        <v>25</v>
      </c>
      <c r="C73" s="113"/>
      <c r="D73" s="113"/>
      <c r="E73" s="113"/>
      <c r="F73" s="113"/>
      <c r="G73" s="33" t="s">
        <v>26</v>
      </c>
      <c r="H73" s="54"/>
      <c r="I73" s="16"/>
      <c r="J73" s="16"/>
      <c r="K73" s="16"/>
      <c r="L73" s="35"/>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row>
    <row r="74" spans="1:120" s="9" customFormat="1" ht="48.6" customHeight="1">
      <c r="A74" s="36"/>
      <c r="B74" s="111"/>
      <c r="C74" s="111"/>
      <c r="D74" s="111"/>
      <c r="E74" s="111"/>
      <c r="F74" s="111"/>
      <c r="G74" s="111"/>
      <c r="H74" s="111"/>
      <c r="I74" s="111"/>
      <c r="J74" s="111"/>
      <c r="K74" s="111"/>
      <c r="L74" s="35"/>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row>
    <row r="75" spans="1:120" s="6" customFormat="1" ht="142.19999999999999" customHeight="1">
      <c r="A75" s="31"/>
      <c r="B75" s="112" t="s">
        <v>63</v>
      </c>
      <c r="C75" s="112"/>
      <c r="D75" s="112"/>
      <c r="E75" s="112"/>
      <c r="F75" s="112"/>
      <c r="G75" s="112"/>
      <c r="H75" s="112"/>
      <c r="I75" s="112"/>
      <c r="J75" s="112"/>
      <c r="K75" s="112"/>
      <c r="L75" s="35"/>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row>
    <row r="76" spans="1:120" s="6" customFormat="1" ht="15">
      <c r="A76" s="31"/>
      <c r="B76" s="37"/>
      <c r="C76" s="37"/>
      <c r="D76" s="37"/>
      <c r="E76" s="37"/>
      <c r="F76" s="37"/>
      <c r="G76" s="37"/>
      <c r="L76" s="38"/>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row>
    <row r="77" spans="1:120" s="6" customFormat="1" ht="15.6">
      <c r="A77" s="31"/>
      <c r="B77" s="37"/>
      <c r="C77" s="39" t="s">
        <v>27</v>
      </c>
      <c r="D77" s="114"/>
      <c r="E77" s="114"/>
      <c r="F77" s="40" t="s">
        <v>28</v>
      </c>
      <c r="G77" s="40"/>
      <c r="L77" s="38"/>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row>
    <row r="78" spans="1:120" s="6" customFormat="1" ht="15">
      <c r="A78" s="31"/>
      <c r="B78" s="37"/>
      <c r="C78" s="40"/>
      <c r="D78" s="40"/>
      <c r="E78" s="40"/>
      <c r="F78" s="40"/>
      <c r="G78" s="40"/>
      <c r="L78" s="38"/>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row>
    <row r="79" spans="1:120" s="6" customFormat="1" ht="15.6">
      <c r="A79" s="31"/>
      <c r="C79" s="34"/>
      <c r="D79" s="41" t="s">
        <v>29</v>
      </c>
      <c r="E79" s="34"/>
      <c r="F79" s="115" t="s">
        <v>62</v>
      </c>
      <c r="G79" s="115"/>
      <c r="H79" s="42"/>
      <c r="I79" s="43"/>
      <c r="L79" s="38"/>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row>
    <row r="80" spans="1:120" s="6" customFormat="1" ht="15">
      <c r="A80" s="31"/>
      <c r="B80" s="37"/>
      <c r="C80" s="40"/>
      <c r="D80" s="40"/>
      <c r="E80" s="40"/>
      <c r="F80" s="40"/>
      <c r="G80" s="40"/>
      <c r="L80" s="38"/>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row>
    <row r="81" spans="1:120" s="6" customFormat="1" ht="15.6">
      <c r="A81" s="31"/>
      <c r="B81" s="37"/>
      <c r="C81" s="44"/>
      <c r="D81" s="45"/>
      <c r="E81" s="46" t="s">
        <v>30</v>
      </c>
      <c r="F81" s="45"/>
      <c r="G81" s="40"/>
      <c r="I81" s="47"/>
      <c r="J81" s="47"/>
      <c r="L81" s="38"/>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row>
    <row r="82" spans="1:120" s="6" customFormat="1" ht="122.4" customHeight="1" thickBot="1">
      <c r="A82" s="48"/>
      <c r="B82" s="49"/>
      <c r="C82" s="50" t="s">
        <v>31</v>
      </c>
      <c r="D82" s="51"/>
      <c r="E82" s="110"/>
      <c r="F82" s="110"/>
      <c r="G82" s="110"/>
      <c r="H82" s="52"/>
      <c r="I82" s="52"/>
      <c r="J82" s="49"/>
      <c r="K82" s="49"/>
      <c r="L82" s="5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row>
    <row r="83" spans="1:120" s="63" customFormat="1" ht="15" customHeight="1">
      <c r="B83" s="67"/>
      <c r="C83" s="67"/>
      <c r="D83" s="67"/>
      <c r="E83" s="67"/>
      <c r="F83" s="67"/>
      <c r="G83" s="67"/>
      <c r="H83" s="67"/>
      <c r="I83" s="67"/>
      <c r="J83" s="67"/>
      <c r="K83" s="67"/>
      <c r="L83" s="68"/>
    </row>
    <row r="84" spans="1:120" s="60" customFormat="1">
      <c r="A84" s="69"/>
    </row>
    <row r="85" spans="1:120" s="60" customFormat="1"/>
    <row r="86" spans="1:120" s="60" customFormat="1"/>
    <row r="87" spans="1:120" s="60" customFormat="1"/>
    <row r="88" spans="1:120" s="60" customFormat="1"/>
    <row r="89" spans="1:120" s="60" customFormat="1"/>
    <row r="90" spans="1:120" s="60" customFormat="1"/>
    <row r="91" spans="1:120" s="60" customFormat="1"/>
    <row r="92" spans="1:120" s="60" customFormat="1"/>
    <row r="93" spans="1:120" s="60" customFormat="1"/>
    <row r="94" spans="1:120" s="60" customFormat="1"/>
    <row r="95" spans="1:120" s="60" customFormat="1"/>
    <row r="96" spans="1:120" s="60" customFormat="1"/>
    <row r="97" s="60" customFormat="1"/>
    <row r="98" s="60" customFormat="1"/>
    <row r="99" s="60" customFormat="1"/>
    <row r="100" s="60" customFormat="1"/>
    <row r="101" s="60" customFormat="1"/>
    <row r="102" s="60" customFormat="1"/>
    <row r="103" s="60" customFormat="1"/>
    <row r="104" s="60" customFormat="1"/>
    <row r="105" s="60" customFormat="1"/>
    <row r="106" s="60" customFormat="1"/>
    <row r="107" s="60" customFormat="1"/>
    <row r="108" s="60" customFormat="1"/>
    <row r="109" s="60" customFormat="1"/>
    <row r="110" s="60" customFormat="1"/>
    <row r="111" s="60" customFormat="1"/>
    <row r="112" s="60" customFormat="1"/>
    <row r="113" s="60" customFormat="1"/>
    <row r="114" s="60" customFormat="1"/>
    <row r="115" s="60" customFormat="1"/>
    <row r="116" s="60" customFormat="1"/>
    <row r="117" s="60" customFormat="1"/>
    <row r="118" s="60" customFormat="1"/>
    <row r="119" s="60" customFormat="1"/>
    <row r="120" s="60" customFormat="1"/>
    <row r="121" s="60" customFormat="1"/>
    <row r="122" s="60" customFormat="1"/>
    <row r="123" s="60" customFormat="1"/>
    <row r="124" s="60" customFormat="1"/>
    <row r="125" s="60" customFormat="1"/>
    <row r="126" s="60" customFormat="1"/>
    <row r="127" s="60" customFormat="1"/>
    <row r="128" s="60" customFormat="1"/>
    <row r="129" s="60" customFormat="1"/>
    <row r="130" s="60" customFormat="1"/>
    <row r="131" s="60" customFormat="1"/>
    <row r="132" s="60" customFormat="1"/>
    <row r="133" s="60" customFormat="1"/>
    <row r="134" s="60" customFormat="1"/>
    <row r="135" s="60" customFormat="1"/>
    <row r="136" s="60" customFormat="1"/>
    <row r="137" s="60" customFormat="1"/>
    <row r="138" s="60" customFormat="1"/>
    <row r="139" s="60" customFormat="1"/>
    <row r="140" s="60" customFormat="1"/>
    <row r="141" s="60" customFormat="1"/>
    <row r="142" s="60" customFormat="1"/>
    <row r="143" s="60" customFormat="1"/>
    <row r="144" s="60" customFormat="1"/>
    <row r="145" s="60" customFormat="1"/>
    <row r="146" s="60" customFormat="1"/>
    <row r="147" s="60" customFormat="1"/>
    <row r="148" s="60" customFormat="1"/>
    <row r="149" s="60" customFormat="1"/>
    <row r="150" s="60" customFormat="1"/>
    <row r="151" s="60" customFormat="1"/>
    <row r="152" s="60" customFormat="1"/>
    <row r="153" s="60" customFormat="1"/>
    <row r="154" s="60" customFormat="1"/>
    <row r="155" s="60" customFormat="1"/>
    <row r="156" s="60" customFormat="1"/>
    <row r="157" s="60" customFormat="1"/>
    <row r="158" s="60" customFormat="1"/>
    <row r="159" s="60" customFormat="1"/>
    <row r="160" s="60" customFormat="1"/>
    <row r="161" s="60" customFormat="1"/>
    <row r="162" s="60" customFormat="1"/>
    <row r="163" s="60" customFormat="1"/>
    <row r="164" s="60" customFormat="1"/>
    <row r="165" s="60" customFormat="1"/>
    <row r="166" s="60" customFormat="1"/>
    <row r="167" s="60" customFormat="1"/>
    <row r="168" s="60" customFormat="1"/>
    <row r="169" s="60" customFormat="1"/>
    <row r="170" s="60" customFormat="1"/>
    <row r="171" s="60" customFormat="1"/>
    <row r="172" s="60" customFormat="1"/>
    <row r="173" s="60" customFormat="1"/>
    <row r="174" s="60" customFormat="1"/>
    <row r="175" s="60" customFormat="1"/>
    <row r="176"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sheetData>
  <sheetProtection algorithmName="SHA-512" hashValue="68qdm4cxybFUQQw+5/asOzzfYqsK0TD4Tly/weYIMkZlD3F4zcD+6K2E+R+cca4h+WZQVR+w5Ptd5bIZj0inGg==" saltValue="i9u33xdfXeB13dWfbl0jd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sqref="I17" xr:uid="{39A1F833-606C-4187-B402-D502F480400F}"/>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09/07/2019 y el 08/07/2024 y no deben solaparse las distintas etapas" prompt="Si actualmente está como trabajador en INECO la fecha final será 08/07/2024 y no se podrán solapar etapas en las mismas fechas" sqref="B22:B35 B39:B52 B56:B69" xr:uid="{FC220232-3103-4E2D-AC7A-22462D0BEF57}">
      <formula1>43655</formula1>
      <formula2>45481</formula2>
    </dataValidation>
    <dataValidation type="date" allowBlank="1" showInputMessage="1" showErrorMessage="1" errorTitle="Fecha fuera de plazo" error="Las fechas deben estar comprendidas entre el 09/07/2019 y el 08/07/2024 y no deben solaparse las distintas etapas" prompt="La fecha inicial debe ser 09/07/2019 o posterior y no se podrán solapar etapas en las mismas fechas" sqref="A39:A52 A22:A35 A56:A69" xr:uid="{3A055FBD-70A4-46FA-9078-B31736523D0C}">
      <formula1>43655</formula1>
      <formula2>45481</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LISTADO!$A$2:$A$223</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7FC5-DEA3-4EA9-BEEF-613AA789C9DF}">
  <sheetPr>
    <pageSetUpPr fitToPage="1"/>
  </sheetPr>
  <dimension ref="A1:F223"/>
  <sheetViews>
    <sheetView showGridLines="0" zoomScale="80" zoomScaleNormal="80" workbookViewId="0">
      <pane xSplit="1" ySplit="1" topLeftCell="B2" activePane="bottomRight" state="frozen"/>
      <selection pane="topRight" activeCell="F5" sqref="F5"/>
      <selection pane="bottomLeft" activeCell="B7" sqref="B7"/>
      <selection pane="bottomRight" activeCell="D232" sqref="D232"/>
    </sheetView>
  </sheetViews>
  <sheetFormatPr baseColWidth="10" defaultColWidth="13.6640625" defaultRowHeight="14.4"/>
  <cols>
    <col min="1" max="1" width="23.44140625" style="74" customWidth="1"/>
    <col min="2" max="2" width="29.44140625" style="74" customWidth="1"/>
    <col min="3" max="3" width="15" style="74" bestFit="1" customWidth="1"/>
    <col min="4" max="4" width="37.88671875" style="74" customWidth="1"/>
    <col min="5" max="5" width="18.109375" style="74" bestFit="1" customWidth="1"/>
    <col min="6" max="6" width="60.88671875" style="75" customWidth="1"/>
    <col min="7" max="16384" width="13.6640625" style="73"/>
  </cols>
  <sheetData>
    <row r="1" spans="1:6" s="72" customFormat="1" ht="79.2" customHeight="1">
      <c r="A1" s="70" t="s">
        <v>64</v>
      </c>
      <c r="B1" s="70" t="s">
        <v>65</v>
      </c>
      <c r="C1" s="70" t="s">
        <v>59</v>
      </c>
      <c r="D1" s="70" t="s">
        <v>60</v>
      </c>
      <c r="E1" s="70" t="s">
        <v>61</v>
      </c>
      <c r="F1" s="71" t="s">
        <v>66</v>
      </c>
    </row>
    <row r="2" spans="1:6" ht="43.2">
      <c r="A2" s="76" t="s">
        <v>67</v>
      </c>
      <c r="B2" s="78" t="s">
        <v>70</v>
      </c>
      <c r="C2" s="79" t="s">
        <v>71</v>
      </c>
      <c r="D2" s="77" t="s">
        <v>68</v>
      </c>
      <c r="E2" s="79" t="s">
        <v>9</v>
      </c>
      <c r="F2" s="81" t="s">
        <v>72</v>
      </c>
    </row>
    <row r="3" spans="1:6" ht="43.2">
      <c r="A3" s="82" t="s">
        <v>73</v>
      </c>
      <c r="B3" s="78" t="s">
        <v>70</v>
      </c>
      <c r="C3" s="79" t="s">
        <v>71</v>
      </c>
      <c r="D3" s="79" t="s">
        <v>74</v>
      </c>
      <c r="E3" s="79" t="s">
        <v>9</v>
      </c>
      <c r="F3" s="81" t="s">
        <v>75</v>
      </c>
    </row>
    <row r="4" spans="1:6" ht="43.2">
      <c r="A4" s="82" t="s">
        <v>76</v>
      </c>
      <c r="B4" s="78" t="s">
        <v>70</v>
      </c>
      <c r="C4" s="79" t="s">
        <v>71</v>
      </c>
      <c r="D4" s="79" t="s">
        <v>74</v>
      </c>
      <c r="E4" s="79" t="s">
        <v>77</v>
      </c>
      <c r="F4" s="81" t="s">
        <v>78</v>
      </c>
    </row>
    <row r="5" spans="1:6" ht="57.6">
      <c r="A5" s="82" t="s">
        <v>79</v>
      </c>
      <c r="B5" s="78" t="s">
        <v>70</v>
      </c>
      <c r="C5" s="79" t="s">
        <v>71</v>
      </c>
      <c r="D5" s="79" t="s">
        <v>80</v>
      </c>
      <c r="E5" s="79" t="s">
        <v>9</v>
      </c>
      <c r="F5" s="81" t="s">
        <v>81</v>
      </c>
    </row>
    <row r="6" spans="1:6" ht="43.2">
      <c r="A6" s="82" t="s">
        <v>82</v>
      </c>
      <c r="B6" s="78" t="s">
        <v>70</v>
      </c>
      <c r="C6" s="79" t="s">
        <v>71</v>
      </c>
      <c r="D6" s="79" t="s">
        <v>83</v>
      </c>
      <c r="E6" s="79" t="s">
        <v>84</v>
      </c>
      <c r="F6" s="81" t="s">
        <v>85</v>
      </c>
    </row>
    <row r="7" spans="1:6" ht="57.6">
      <c r="A7" s="82" t="s">
        <v>86</v>
      </c>
      <c r="B7" s="78" t="s">
        <v>70</v>
      </c>
      <c r="C7" s="79" t="s">
        <v>71</v>
      </c>
      <c r="D7" s="79" t="s">
        <v>87</v>
      </c>
      <c r="E7" s="79" t="s">
        <v>9</v>
      </c>
      <c r="F7" s="81" t="s">
        <v>88</v>
      </c>
    </row>
    <row r="8" spans="1:6" ht="72">
      <c r="A8" s="82" t="s">
        <v>89</v>
      </c>
      <c r="B8" s="78" t="s">
        <v>70</v>
      </c>
      <c r="C8" s="79" t="s">
        <v>71</v>
      </c>
      <c r="D8" s="79" t="s">
        <v>90</v>
      </c>
      <c r="E8" s="79" t="s">
        <v>9</v>
      </c>
      <c r="F8" s="81" t="s">
        <v>91</v>
      </c>
    </row>
    <row r="9" spans="1:6" ht="28.8">
      <c r="A9" s="82" t="s">
        <v>92</v>
      </c>
      <c r="B9" s="78" t="s">
        <v>94</v>
      </c>
      <c r="C9" s="79" t="s">
        <v>95</v>
      </c>
      <c r="D9" s="79" t="s">
        <v>93</v>
      </c>
      <c r="E9" s="79" t="s">
        <v>96</v>
      </c>
      <c r="F9" s="81" t="s">
        <v>97</v>
      </c>
    </row>
    <row r="10" spans="1:6" ht="72">
      <c r="A10" s="82" t="s">
        <v>98</v>
      </c>
      <c r="B10" s="79" t="s">
        <v>94</v>
      </c>
      <c r="C10" s="79" t="s">
        <v>95</v>
      </c>
      <c r="D10" s="79" t="s">
        <v>99</v>
      </c>
      <c r="E10" s="79" t="s">
        <v>9</v>
      </c>
      <c r="F10" s="81" t="s">
        <v>100</v>
      </c>
    </row>
    <row r="11" spans="1:6" ht="43.2">
      <c r="A11" s="82" t="s">
        <v>101</v>
      </c>
      <c r="B11" s="79" t="s">
        <v>94</v>
      </c>
      <c r="C11" s="79" t="s">
        <v>71</v>
      </c>
      <c r="D11" s="79" t="s">
        <v>99</v>
      </c>
      <c r="E11" s="79" t="s">
        <v>102</v>
      </c>
      <c r="F11" s="81" t="s">
        <v>103</v>
      </c>
    </row>
    <row r="12" spans="1:6" ht="72">
      <c r="A12" s="82" t="s">
        <v>104</v>
      </c>
      <c r="B12" s="79" t="s">
        <v>94</v>
      </c>
      <c r="C12" s="79" t="s">
        <v>95</v>
      </c>
      <c r="D12" s="79" t="s">
        <v>93</v>
      </c>
      <c r="E12" s="79" t="s">
        <v>9</v>
      </c>
      <c r="F12" s="81" t="s">
        <v>105</v>
      </c>
    </row>
    <row r="13" spans="1:6" ht="57.6">
      <c r="A13" s="82" t="s">
        <v>106</v>
      </c>
      <c r="B13" s="79" t="s">
        <v>108</v>
      </c>
      <c r="C13" s="79" t="s">
        <v>109</v>
      </c>
      <c r="D13" s="79" t="s">
        <v>107</v>
      </c>
      <c r="E13" s="79" t="s">
        <v>9</v>
      </c>
      <c r="F13" s="81" t="s">
        <v>110</v>
      </c>
    </row>
    <row r="14" spans="1:6" ht="28.8">
      <c r="A14" s="82" t="s">
        <v>111</v>
      </c>
      <c r="B14" s="79" t="s">
        <v>94</v>
      </c>
      <c r="C14" s="79" t="s">
        <v>95</v>
      </c>
      <c r="D14" s="79" t="s">
        <v>112</v>
      </c>
      <c r="E14" s="79" t="s">
        <v>9</v>
      </c>
      <c r="F14" s="83" t="s">
        <v>113</v>
      </c>
    </row>
    <row r="15" spans="1:6" ht="57.6">
      <c r="A15" s="82" t="s">
        <v>114</v>
      </c>
      <c r="B15" s="79" t="s">
        <v>108</v>
      </c>
      <c r="C15" s="79" t="s">
        <v>116</v>
      </c>
      <c r="D15" s="79" t="s">
        <v>115</v>
      </c>
      <c r="E15" s="79" t="s">
        <v>9</v>
      </c>
      <c r="F15" s="81" t="s">
        <v>117</v>
      </c>
    </row>
    <row r="16" spans="1:6" ht="57.6">
      <c r="A16" s="82" t="s">
        <v>118</v>
      </c>
      <c r="B16" s="79" t="s">
        <v>94</v>
      </c>
      <c r="C16" s="79" t="s">
        <v>95</v>
      </c>
      <c r="D16" s="79" t="s">
        <v>112</v>
      </c>
      <c r="E16" s="79" t="s">
        <v>9</v>
      </c>
      <c r="F16" s="85" t="s">
        <v>119</v>
      </c>
    </row>
    <row r="17" spans="1:6" ht="28.8">
      <c r="A17" s="82" t="s">
        <v>120</v>
      </c>
      <c r="B17" s="79" t="s">
        <v>108</v>
      </c>
      <c r="C17" s="79" t="s">
        <v>109</v>
      </c>
      <c r="D17" s="79" t="s">
        <v>121</v>
      </c>
      <c r="E17" s="79" t="s">
        <v>9</v>
      </c>
      <c r="F17" s="81" t="s">
        <v>122</v>
      </c>
    </row>
    <row r="18" spans="1:6" ht="43.2">
      <c r="A18" s="82" t="s">
        <v>123</v>
      </c>
      <c r="B18" s="79" t="s">
        <v>94</v>
      </c>
      <c r="C18" s="79" t="s">
        <v>95</v>
      </c>
      <c r="D18" s="79" t="s">
        <v>99</v>
      </c>
      <c r="E18" s="79" t="s">
        <v>124</v>
      </c>
      <c r="F18" s="81" t="s">
        <v>125</v>
      </c>
    </row>
    <row r="19" spans="1:6" ht="57.6">
      <c r="A19" s="82" t="s">
        <v>126</v>
      </c>
      <c r="B19" s="79" t="s">
        <v>94</v>
      </c>
      <c r="C19" s="79" t="s">
        <v>95</v>
      </c>
      <c r="D19" s="79" t="s">
        <v>127</v>
      </c>
      <c r="E19" s="79" t="s">
        <v>77</v>
      </c>
      <c r="F19" s="81" t="s">
        <v>128</v>
      </c>
    </row>
    <row r="20" spans="1:6" ht="57.6">
      <c r="A20" s="82" t="s">
        <v>129</v>
      </c>
      <c r="B20" s="79" t="s">
        <v>108</v>
      </c>
      <c r="C20" s="79" t="s">
        <v>116</v>
      </c>
      <c r="D20" s="79" t="s">
        <v>130</v>
      </c>
      <c r="E20" s="79" t="s">
        <v>9</v>
      </c>
      <c r="F20" s="81" t="s">
        <v>131</v>
      </c>
    </row>
    <row r="21" spans="1:6" ht="57.6">
      <c r="A21" s="82" t="s">
        <v>132</v>
      </c>
      <c r="B21" s="79" t="s">
        <v>94</v>
      </c>
      <c r="C21" s="79" t="s">
        <v>95</v>
      </c>
      <c r="D21" s="79" t="s">
        <v>133</v>
      </c>
      <c r="E21" s="79" t="s">
        <v>9</v>
      </c>
      <c r="F21" s="81" t="s">
        <v>134</v>
      </c>
    </row>
    <row r="22" spans="1:6" ht="43.2">
      <c r="A22" s="82" t="s">
        <v>135</v>
      </c>
      <c r="B22" s="79" t="s">
        <v>108</v>
      </c>
      <c r="C22" s="79" t="s">
        <v>109</v>
      </c>
      <c r="D22" s="79" t="s">
        <v>136</v>
      </c>
      <c r="E22" s="79" t="s">
        <v>9</v>
      </c>
      <c r="F22" s="81" t="s">
        <v>137</v>
      </c>
    </row>
    <row r="23" spans="1:6" ht="28.8">
      <c r="A23" s="82" t="s">
        <v>138</v>
      </c>
      <c r="B23" s="79" t="s">
        <v>108</v>
      </c>
      <c r="C23" s="79" t="s">
        <v>116</v>
      </c>
      <c r="D23" s="77" t="s">
        <v>139</v>
      </c>
      <c r="E23" s="79" t="s">
        <v>9</v>
      </c>
      <c r="F23" s="81" t="s">
        <v>140</v>
      </c>
    </row>
    <row r="24" spans="1:6" ht="57.6">
      <c r="A24" s="82" t="s">
        <v>141</v>
      </c>
      <c r="B24" s="79" t="s">
        <v>94</v>
      </c>
      <c r="C24" s="79" t="s">
        <v>95</v>
      </c>
      <c r="D24" s="79" t="s">
        <v>99</v>
      </c>
      <c r="E24" s="79" t="s">
        <v>77</v>
      </c>
      <c r="F24" s="81" t="s">
        <v>142</v>
      </c>
    </row>
    <row r="25" spans="1:6" ht="57.6">
      <c r="A25" s="82" t="s">
        <v>143</v>
      </c>
      <c r="B25" s="79" t="s">
        <v>94</v>
      </c>
      <c r="C25" s="79" t="s">
        <v>71</v>
      </c>
      <c r="D25" s="79" t="s">
        <v>99</v>
      </c>
      <c r="E25" s="79" t="s">
        <v>84</v>
      </c>
      <c r="F25" s="83" t="s">
        <v>144</v>
      </c>
    </row>
    <row r="26" spans="1:6" ht="72">
      <c r="A26" s="82" t="s">
        <v>145</v>
      </c>
      <c r="B26" s="79" t="s">
        <v>94</v>
      </c>
      <c r="C26" s="79" t="s">
        <v>95</v>
      </c>
      <c r="D26" s="79" t="s">
        <v>99</v>
      </c>
      <c r="E26" s="79" t="s">
        <v>96</v>
      </c>
      <c r="F26" s="81" t="s">
        <v>146</v>
      </c>
    </row>
    <row r="27" spans="1:6" ht="72">
      <c r="A27" s="76" t="s">
        <v>147</v>
      </c>
      <c r="B27" s="78" t="s">
        <v>149</v>
      </c>
      <c r="C27" s="79" t="s">
        <v>7</v>
      </c>
      <c r="D27" s="79" t="s">
        <v>148</v>
      </c>
      <c r="E27" s="79" t="s">
        <v>9</v>
      </c>
      <c r="F27" s="81" t="s">
        <v>150</v>
      </c>
    </row>
    <row r="28" spans="1:6" ht="57.6">
      <c r="A28" s="76" t="s">
        <v>151</v>
      </c>
      <c r="B28" s="78" t="s">
        <v>149</v>
      </c>
      <c r="C28" s="79" t="s">
        <v>6</v>
      </c>
      <c r="D28" s="79" t="s">
        <v>152</v>
      </c>
      <c r="E28" s="79" t="s">
        <v>9</v>
      </c>
      <c r="F28" s="81" t="s">
        <v>153</v>
      </c>
    </row>
    <row r="29" spans="1:6" ht="72">
      <c r="A29" s="82" t="s">
        <v>154</v>
      </c>
      <c r="B29" s="78" t="s">
        <v>156</v>
      </c>
      <c r="C29" s="79" t="s">
        <v>7</v>
      </c>
      <c r="D29" s="79" t="s">
        <v>155</v>
      </c>
      <c r="E29" s="79" t="s">
        <v>9</v>
      </c>
      <c r="F29" s="81" t="s">
        <v>157</v>
      </c>
    </row>
    <row r="30" spans="1:6" ht="43.2">
      <c r="A30" s="82" t="s">
        <v>158</v>
      </c>
      <c r="B30" s="78" t="s">
        <v>156</v>
      </c>
      <c r="C30" s="79" t="s">
        <v>7</v>
      </c>
      <c r="D30" s="79" t="s">
        <v>159</v>
      </c>
      <c r="E30" s="79" t="s">
        <v>9</v>
      </c>
      <c r="F30" s="81" t="s">
        <v>160</v>
      </c>
    </row>
    <row r="31" spans="1:6" ht="100.8">
      <c r="A31" s="82" t="s">
        <v>161</v>
      </c>
      <c r="B31" s="78" t="s">
        <v>156</v>
      </c>
      <c r="C31" s="79" t="s">
        <v>6</v>
      </c>
      <c r="D31" s="79" t="s">
        <v>162</v>
      </c>
      <c r="E31" s="79" t="s">
        <v>9</v>
      </c>
      <c r="F31" s="81" t="s">
        <v>163</v>
      </c>
    </row>
    <row r="32" spans="1:6" ht="100.8">
      <c r="A32" s="82" t="s">
        <v>164</v>
      </c>
      <c r="B32" s="78" t="s">
        <v>156</v>
      </c>
      <c r="C32" s="79" t="s">
        <v>7</v>
      </c>
      <c r="D32" s="79" t="s">
        <v>162</v>
      </c>
      <c r="E32" s="79" t="s">
        <v>9</v>
      </c>
      <c r="F32" s="81" t="s">
        <v>165</v>
      </c>
    </row>
    <row r="33" spans="1:6" ht="72">
      <c r="A33" s="86" t="s">
        <v>166</v>
      </c>
      <c r="B33" s="78" t="s">
        <v>168</v>
      </c>
      <c r="C33" s="79" t="s">
        <v>7</v>
      </c>
      <c r="D33" s="79" t="s">
        <v>167</v>
      </c>
      <c r="E33" s="79" t="s">
        <v>9</v>
      </c>
      <c r="F33" s="81" t="s">
        <v>169</v>
      </c>
    </row>
    <row r="34" spans="1:6" ht="43.2">
      <c r="A34" s="86" t="s">
        <v>170</v>
      </c>
      <c r="B34" s="78" t="s">
        <v>168</v>
      </c>
      <c r="C34" s="79" t="s">
        <v>7</v>
      </c>
      <c r="D34" s="79" t="s">
        <v>171</v>
      </c>
      <c r="E34" s="79" t="s">
        <v>9</v>
      </c>
      <c r="F34" s="81" t="s">
        <v>172</v>
      </c>
    </row>
    <row r="35" spans="1:6" ht="43.2">
      <c r="A35" s="86" t="s">
        <v>173</v>
      </c>
      <c r="B35" s="78" t="s">
        <v>168</v>
      </c>
      <c r="C35" s="79" t="s">
        <v>7</v>
      </c>
      <c r="D35" s="79" t="s">
        <v>174</v>
      </c>
      <c r="E35" s="79" t="s">
        <v>9</v>
      </c>
      <c r="F35" s="81" t="s">
        <v>172</v>
      </c>
    </row>
    <row r="36" spans="1:6" ht="86.4">
      <c r="A36" s="86" t="s">
        <v>175</v>
      </c>
      <c r="B36" s="78" t="s">
        <v>168</v>
      </c>
      <c r="C36" s="79" t="s">
        <v>7</v>
      </c>
      <c r="D36" s="79" t="s">
        <v>176</v>
      </c>
      <c r="E36" s="79" t="s">
        <v>9</v>
      </c>
      <c r="F36" s="81" t="s">
        <v>177</v>
      </c>
    </row>
    <row r="37" spans="1:6" ht="72">
      <c r="A37" s="86" t="s">
        <v>178</v>
      </c>
      <c r="B37" s="78" t="s">
        <v>168</v>
      </c>
      <c r="C37" s="79" t="s">
        <v>7</v>
      </c>
      <c r="D37" s="79" t="s">
        <v>176</v>
      </c>
      <c r="E37" s="79" t="s">
        <v>9</v>
      </c>
      <c r="F37" s="81" t="s">
        <v>179</v>
      </c>
    </row>
    <row r="38" spans="1:6" ht="57.6">
      <c r="A38" s="82" t="s">
        <v>180</v>
      </c>
      <c r="B38" s="78" t="s">
        <v>182</v>
      </c>
      <c r="C38" s="79" t="s">
        <v>5</v>
      </c>
      <c r="D38" s="79" t="s">
        <v>181</v>
      </c>
      <c r="E38" s="79" t="s">
        <v>9</v>
      </c>
      <c r="F38" s="87" t="s">
        <v>183</v>
      </c>
    </row>
    <row r="39" spans="1:6" ht="86.4">
      <c r="A39" s="82" t="s">
        <v>184</v>
      </c>
      <c r="B39" s="78" t="s">
        <v>182</v>
      </c>
      <c r="C39" s="79" t="s">
        <v>7</v>
      </c>
      <c r="D39" s="79" t="s">
        <v>185</v>
      </c>
      <c r="E39" s="79" t="s">
        <v>9</v>
      </c>
      <c r="F39" s="81" t="s">
        <v>186</v>
      </c>
    </row>
    <row r="40" spans="1:6" ht="57.6">
      <c r="A40" s="82" t="s">
        <v>187</v>
      </c>
      <c r="B40" s="78" t="s">
        <v>182</v>
      </c>
      <c r="C40" s="79" t="s">
        <v>5</v>
      </c>
      <c r="D40" s="79" t="s">
        <v>188</v>
      </c>
      <c r="E40" s="79" t="s">
        <v>9</v>
      </c>
      <c r="F40" s="81" t="s">
        <v>189</v>
      </c>
    </row>
    <row r="41" spans="1:6" ht="43.2">
      <c r="A41" s="88" t="s">
        <v>190</v>
      </c>
      <c r="B41" s="78" t="s">
        <v>192</v>
      </c>
      <c r="C41" s="79" t="s">
        <v>5</v>
      </c>
      <c r="D41" s="77" t="s">
        <v>191</v>
      </c>
      <c r="E41" s="77" t="s">
        <v>9</v>
      </c>
      <c r="F41" s="87" t="s">
        <v>193</v>
      </c>
    </row>
    <row r="42" spans="1:6" s="93" customFormat="1" ht="129.6">
      <c r="A42" s="89" t="s">
        <v>194</v>
      </c>
      <c r="B42" s="78" t="s">
        <v>196</v>
      </c>
      <c r="C42" s="79" t="s">
        <v>5</v>
      </c>
      <c r="D42" s="79" t="s">
        <v>195</v>
      </c>
      <c r="E42" s="79" t="s">
        <v>9</v>
      </c>
      <c r="F42" s="92" t="s">
        <v>197</v>
      </c>
    </row>
    <row r="43" spans="1:6" ht="187.2">
      <c r="A43" s="89" t="s">
        <v>198</v>
      </c>
      <c r="B43" s="78" t="s">
        <v>196</v>
      </c>
      <c r="C43" s="79" t="s">
        <v>7</v>
      </c>
      <c r="D43" s="79" t="s">
        <v>199</v>
      </c>
      <c r="E43" s="79" t="s">
        <v>9</v>
      </c>
      <c r="F43" s="81" t="s">
        <v>200</v>
      </c>
    </row>
    <row r="44" spans="1:6" ht="28.8">
      <c r="A44" s="89" t="s">
        <v>201</v>
      </c>
      <c r="B44" s="78" t="s">
        <v>196</v>
      </c>
      <c r="C44" s="79" t="s">
        <v>7</v>
      </c>
      <c r="D44" s="79" t="s">
        <v>202</v>
      </c>
      <c r="E44" s="79" t="s">
        <v>9</v>
      </c>
      <c r="F44" s="81"/>
    </row>
    <row r="45" spans="1:6" ht="201.6">
      <c r="A45" s="89" t="s">
        <v>203</v>
      </c>
      <c r="B45" s="78" t="s">
        <v>196</v>
      </c>
      <c r="C45" s="79" t="s">
        <v>6</v>
      </c>
      <c r="D45" s="79" t="s">
        <v>204</v>
      </c>
      <c r="E45" s="79" t="s">
        <v>9</v>
      </c>
      <c r="F45" s="81" t="s">
        <v>205</v>
      </c>
    </row>
    <row r="46" spans="1:6" ht="172.8">
      <c r="A46" s="89" t="s">
        <v>206</v>
      </c>
      <c r="B46" s="78" t="s">
        <v>196</v>
      </c>
      <c r="C46" s="79" t="s">
        <v>7</v>
      </c>
      <c r="D46" s="79" t="s">
        <v>207</v>
      </c>
      <c r="E46" s="79" t="s">
        <v>9</v>
      </c>
      <c r="F46" s="81" t="s">
        <v>208</v>
      </c>
    </row>
    <row r="47" spans="1:6" ht="144">
      <c r="A47" s="89" t="s">
        <v>209</v>
      </c>
      <c r="B47" s="78" t="s">
        <v>196</v>
      </c>
      <c r="C47" s="79" t="s">
        <v>5</v>
      </c>
      <c r="D47" s="79" t="s">
        <v>210</v>
      </c>
      <c r="E47" s="79" t="s">
        <v>9</v>
      </c>
      <c r="F47" s="94" t="s">
        <v>211</v>
      </c>
    </row>
    <row r="48" spans="1:6" ht="331.2">
      <c r="A48" s="89" t="s">
        <v>212</v>
      </c>
      <c r="B48" s="78" t="s">
        <v>196</v>
      </c>
      <c r="C48" s="79" t="s">
        <v>5</v>
      </c>
      <c r="D48" s="79" t="s">
        <v>213</v>
      </c>
      <c r="E48" s="79" t="s">
        <v>9</v>
      </c>
      <c r="F48" s="94" t="s">
        <v>214</v>
      </c>
    </row>
    <row r="49" spans="1:6" ht="172.8">
      <c r="A49" s="89" t="s">
        <v>215</v>
      </c>
      <c r="B49" s="78" t="s">
        <v>196</v>
      </c>
      <c r="C49" s="79" t="s">
        <v>6</v>
      </c>
      <c r="D49" s="79" t="s">
        <v>216</v>
      </c>
      <c r="E49" s="79" t="s">
        <v>9</v>
      </c>
      <c r="F49" s="81" t="s">
        <v>217</v>
      </c>
    </row>
    <row r="50" spans="1:6" ht="144">
      <c r="A50" s="89" t="s">
        <v>218</v>
      </c>
      <c r="B50" s="78" t="s">
        <v>50</v>
      </c>
      <c r="C50" s="79" t="s">
        <v>4</v>
      </c>
      <c r="D50" s="79" t="s">
        <v>219</v>
      </c>
      <c r="E50" s="79" t="s">
        <v>9</v>
      </c>
      <c r="F50" s="81" t="s">
        <v>220</v>
      </c>
    </row>
    <row r="51" spans="1:6" ht="187.2">
      <c r="A51" s="89" t="s">
        <v>221</v>
      </c>
      <c r="B51" s="78" t="s">
        <v>50</v>
      </c>
      <c r="C51" s="79" t="s">
        <v>7</v>
      </c>
      <c r="D51" s="79" t="s">
        <v>222</v>
      </c>
      <c r="E51" s="79" t="s">
        <v>223</v>
      </c>
      <c r="F51" s="81" t="s">
        <v>224</v>
      </c>
    </row>
    <row r="52" spans="1:6" ht="158.4">
      <c r="A52" s="89" t="s">
        <v>225</v>
      </c>
      <c r="B52" s="78" t="s">
        <v>50</v>
      </c>
      <c r="C52" s="79" t="s">
        <v>5</v>
      </c>
      <c r="D52" s="79" t="s">
        <v>226</v>
      </c>
      <c r="E52" s="79" t="s">
        <v>9</v>
      </c>
      <c r="F52" s="87" t="s">
        <v>227</v>
      </c>
    </row>
    <row r="53" spans="1:6" ht="158.4">
      <c r="A53" s="89" t="s">
        <v>228</v>
      </c>
      <c r="B53" s="78" t="s">
        <v>50</v>
      </c>
      <c r="C53" s="79" t="s">
        <v>6</v>
      </c>
      <c r="D53" s="79" t="s">
        <v>229</v>
      </c>
      <c r="E53" s="79" t="s">
        <v>9</v>
      </c>
      <c r="F53" s="81" t="s">
        <v>230</v>
      </c>
    </row>
    <row r="54" spans="1:6" ht="172.8">
      <c r="A54" s="89" t="s">
        <v>231</v>
      </c>
      <c r="B54" s="78" t="s">
        <v>50</v>
      </c>
      <c r="C54" s="79" t="s">
        <v>6</v>
      </c>
      <c r="D54" s="77" t="s">
        <v>232</v>
      </c>
      <c r="E54" s="79" t="s">
        <v>9</v>
      </c>
      <c r="F54" s="81" t="s">
        <v>233</v>
      </c>
    </row>
    <row r="55" spans="1:6" ht="144">
      <c r="A55" s="89" t="s">
        <v>234</v>
      </c>
      <c r="B55" s="78" t="s">
        <v>50</v>
      </c>
      <c r="C55" s="79" t="s">
        <v>6</v>
      </c>
      <c r="D55" s="79" t="s">
        <v>235</v>
      </c>
      <c r="E55" s="79" t="s">
        <v>9</v>
      </c>
      <c r="F55" s="84" t="s">
        <v>236</v>
      </c>
    </row>
    <row r="56" spans="1:6" ht="129.6">
      <c r="A56" s="95" t="s">
        <v>237</v>
      </c>
      <c r="B56" s="78" t="s">
        <v>50</v>
      </c>
      <c r="C56" s="79" t="s">
        <v>6</v>
      </c>
      <c r="D56" s="77" t="s">
        <v>238</v>
      </c>
      <c r="E56" s="79" t="s">
        <v>9</v>
      </c>
      <c r="F56" s="81" t="s">
        <v>239</v>
      </c>
    </row>
    <row r="57" spans="1:6" ht="144">
      <c r="A57" s="95" t="s">
        <v>240</v>
      </c>
      <c r="B57" s="78" t="s">
        <v>50</v>
      </c>
      <c r="C57" s="79" t="s">
        <v>5</v>
      </c>
      <c r="D57" s="79" t="s">
        <v>241</v>
      </c>
      <c r="E57" s="79" t="s">
        <v>9</v>
      </c>
      <c r="F57" s="80" t="s">
        <v>242</v>
      </c>
    </row>
    <row r="58" spans="1:6" ht="201.6">
      <c r="A58" s="95" t="s">
        <v>243</v>
      </c>
      <c r="B58" s="78" t="s">
        <v>245</v>
      </c>
      <c r="C58" s="79" t="s">
        <v>5</v>
      </c>
      <c r="D58" s="79" t="s">
        <v>244</v>
      </c>
      <c r="E58" s="79" t="s">
        <v>9</v>
      </c>
      <c r="F58" s="87" t="s">
        <v>246</v>
      </c>
    </row>
    <row r="59" spans="1:6" ht="230.4">
      <c r="A59" s="95" t="s">
        <v>247</v>
      </c>
      <c r="B59" s="78" t="s">
        <v>245</v>
      </c>
      <c r="C59" s="79" t="s">
        <v>46</v>
      </c>
      <c r="D59" s="79" t="s">
        <v>248</v>
      </c>
      <c r="E59" s="79" t="s">
        <v>9</v>
      </c>
      <c r="F59" s="81" t="s">
        <v>249</v>
      </c>
    </row>
    <row r="60" spans="1:6" ht="216">
      <c r="A60" s="95" t="s">
        <v>250</v>
      </c>
      <c r="B60" s="78" t="s">
        <v>245</v>
      </c>
      <c r="C60" s="77" t="s">
        <v>5</v>
      </c>
      <c r="D60" s="79" t="s">
        <v>248</v>
      </c>
      <c r="E60" s="79" t="s">
        <v>9</v>
      </c>
      <c r="F60" s="87" t="s">
        <v>251</v>
      </c>
    </row>
    <row r="61" spans="1:6" ht="230.4">
      <c r="A61" s="95" t="s">
        <v>252</v>
      </c>
      <c r="B61" s="78" t="s">
        <v>245</v>
      </c>
      <c r="C61" s="79" t="s">
        <v>5</v>
      </c>
      <c r="D61" s="79" t="s">
        <v>248</v>
      </c>
      <c r="E61" s="79" t="s">
        <v>9</v>
      </c>
      <c r="F61" s="87" t="s">
        <v>253</v>
      </c>
    </row>
    <row r="62" spans="1:6" ht="187.2">
      <c r="A62" s="95" t="s">
        <v>254</v>
      </c>
      <c r="B62" s="78" t="s">
        <v>245</v>
      </c>
      <c r="C62" s="79" t="s">
        <v>6</v>
      </c>
      <c r="D62" s="79" t="s">
        <v>248</v>
      </c>
      <c r="E62" s="79" t="s">
        <v>255</v>
      </c>
      <c r="F62" s="81" t="s">
        <v>256</v>
      </c>
    </row>
    <row r="63" spans="1:6" ht="158.4">
      <c r="A63" s="95" t="s">
        <v>257</v>
      </c>
      <c r="B63" s="78" t="s">
        <v>245</v>
      </c>
      <c r="C63" s="79" t="s">
        <v>6</v>
      </c>
      <c r="D63" s="79" t="s">
        <v>248</v>
      </c>
      <c r="E63" s="79" t="s">
        <v>258</v>
      </c>
      <c r="F63" s="81" t="s">
        <v>259</v>
      </c>
    </row>
    <row r="64" spans="1:6" ht="216">
      <c r="A64" s="95" t="s">
        <v>260</v>
      </c>
      <c r="B64" s="79" t="s">
        <v>245</v>
      </c>
      <c r="C64" s="79" t="s">
        <v>6</v>
      </c>
      <c r="D64" s="79" t="s">
        <v>261</v>
      </c>
      <c r="E64" s="79" t="s">
        <v>9</v>
      </c>
      <c r="F64" s="81" t="s">
        <v>262</v>
      </c>
    </row>
    <row r="65" spans="1:6" ht="115.2">
      <c r="A65" s="96" t="s">
        <v>263</v>
      </c>
      <c r="B65" s="79" t="s">
        <v>265</v>
      </c>
      <c r="C65" s="79" t="s">
        <v>6</v>
      </c>
      <c r="D65" s="79" t="s">
        <v>264</v>
      </c>
      <c r="E65" s="79" t="s">
        <v>9</v>
      </c>
      <c r="F65" s="81" t="s">
        <v>266</v>
      </c>
    </row>
    <row r="66" spans="1:6" ht="115.2">
      <c r="A66" s="96" t="s">
        <v>267</v>
      </c>
      <c r="B66" s="79" t="s">
        <v>265</v>
      </c>
      <c r="C66" s="79" t="s">
        <v>6</v>
      </c>
      <c r="D66" s="79" t="s">
        <v>268</v>
      </c>
      <c r="E66" s="79" t="s">
        <v>9</v>
      </c>
      <c r="F66" s="81" t="s">
        <v>269</v>
      </c>
    </row>
    <row r="67" spans="1:6" ht="115.2">
      <c r="A67" s="96" t="s">
        <v>270</v>
      </c>
      <c r="B67" s="79" t="s">
        <v>265</v>
      </c>
      <c r="C67" s="79" t="s">
        <v>6</v>
      </c>
      <c r="D67" s="79" t="s">
        <v>271</v>
      </c>
      <c r="E67" s="79" t="s">
        <v>9</v>
      </c>
      <c r="F67" s="81" t="s">
        <v>272</v>
      </c>
    </row>
    <row r="68" spans="1:6" ht="144">
      <c r="A68" s="96" t="s">
        <v>273</v>
      </c>
      <c r="B68" s="79" t="s">
        <v>265</v>
      </c>
      <c r="C68" s="79" t="s">
        <v>6</v>
      </c>
      <c r="D68" s="79" t="s">
        <v>274</v>
      </c>
      <c r="E68" s="79" t="s">
        <v>9</v>
      </c>
      <c r="F68" s="81" t="s">
        <v>275</v>
      </c>
    </row>
    <row r="69" spans="1:6" ht="158.4">
      <c r="A69" s="96" t="s">
        <v>276</v>
      </c>
      <c r="B69" s="79" t="s">
        <v>265</v>
      </c>
      <c r="C69" s="79" t="s">
        <v>6</v>
      </c>
      <c r="D69" s="79" t="s">
        <v>277</v>
      </c>
      <c r="E69" s="79" t="s">
        <v>9</v>
      </c>
      <c r="F69" s="81" t="s">
        <v>278</v>
      </c>
    </row>
    <row r="70" spans="1:6" ht="66.599999999999994" customHeight="1">
      <c r="A70" s="89" t="s">
        <v>279</v>
      </c>
      <c r="B70" s="78" t="s">
        <v>51</v>
      </c>
      <c r="C70" s="79" t="s">
        <v>6</v>
      </c>
      <c r="D70" s="79" t="s">
        <v>280</v>
      </c>
      <c r="E70" s="79" t="s">
        <v>9</v>
      </c>
      <c r="F70" s="81" t="s">
        <v>281</v>
      </c>
    </row>
    <row r="71" spans="1:6" ht="72">
      <c r="A71" s="95" t="s">
        <v>282</v>
      </c>
      <c r="B71" s="79" t="s">
        <v>51</v>
      </c>
      <c r="C71" s="79" t="s">
        <v>7</v>
      </c>
      <c r="D71" s="79" t="s">
        <v>280</v>
      </c>
      <c r="E71" s="79" t="s">
        <v>9</v>
      </c>
      <c r="F71" s="81" t="s">
        <v>283</v>
      </c>
    </row>
    <row r="72" spans="1:6" ht="158.4">
      <c r="A72" s="95" t="s">
        <v>284</v>
      </c>
      <c r="B72" s="79" t="s">
        <v>51</v>
      </c>
      <c r="C72" s="79" t="s">
        <v>6</v>
      </c>
      <c r="D72" s="79" t="s">
        <v>285</v>
      </c>
      <c r="E72" s="79" t="s">
        <v>9</v>
      </c>
      <c r="F72" s="81" t="s">
        <v>286</v>
      </c>
    </row>
    <row r="73" spans="1:6" ht="100.8">
      <c r="A73" s="95" t="s">
        <v>287</v>
      </c>
      <c r="B73" s="79" t="s">
        <v>51</v>
      </c>
      <c r="C73" s="79" t="s">
        <v>5</v>
      </c>
      <c r="D73" s="79" t="s">
        <v>288</v>
      </c>
      <c r="E73" s="79" t="s">
        <v>9</v>
      </c>
      <c r="F73" s="81" t="s">
        <v>289</v>
      </c>
    </row>
    <row r="74" spans="1:6" ht="28.8">
      <c r="A74" s="95" t="s">
        <v>290</v>
      </c>
      <c r="B74" s="79" t="s">
        <v>51</v>
      </c>
      <c r="C74" s="79" t="s">
        <v>7</v>
      </c>
      <c r="D74" s="79" t="s">
        <v>291</v>
      </c>
      <c r="E74" s="79" t="s">
        <v>9</v>
      </c>
      <c r="F74" s="81" t="s">
        <v>292</v>
      </c>
    </row>
    <row r="75" spans="1:6" ht="43.2">
      <c r="A75" s="97" t="s">
        <v>293</v>
      </c>
      <c r="B75" s="79" t="s">
        <v>295</v>
      </c>
      <c r="C75" s="79" t="s">
        <v>296</v>
      </c>
      <c r="D75" s="79" t="s">
        <v>294</v>
      </c>
      <c r="E75" s="79" t="s">
        <v>297</v>
      </c>
      <c r="F75" s="81" t="s">
        <v>298</v>
      </c>
    </row>
    <row r="76" spans="1:6" ht="43.2">
      <c r="A76" s="97" t="s">
        <v>299</v>
      </c>
      <c r="B76" s="79" t="s">
        <v>295</v>
      </c>
      <c r="C76" s="79" t="s">
        <v>296</v>
      </c>
      <c r="D76" s="79" t="s">
        <v>294</v>
      </c>
      <c r="E76" s="79" t="s">
        <v>300</v>
      </c>
      <c r="F76" s="81" t="s">
        <v>298</v>
      </c>
    </row>
    <row r="77" spans="1:6" ht="43.2">
      <c r="A77" s="97" t="s">
        <v>301</v>
      </c>
      <c r="B77" s="79" t="s">
        <v>295</v>
      </c>
      <c r="C77" s="79" t="s">
        <v>46</v>
      </c>
      <c r="D77" s="79" t="s">
        <v>302</v>
      </c>
      <c r="E77" s="79" t="s">
        <v>303</v>
      </c>
      <c r="F77" s="81" t="s">
        <v>304</v>
      </c>
    </row>
    <row r="78" spans="1:6" ht="43.2">
      <c r="A78" s="97" t="s">
        <v>305</v>
      </c>
      <c r="B78" s="79" t="s">
        <v>295</v>
      </c>
      <c r="C78" s="79" t="s">
        <v>46</v>
      </c>
      <c r="D78" s="79" t="s">
        <v>294</v>
      </c>
      <c r="E78" s="79" t="s">
        <v>306</v>
      </c>
      <c r="F78" s="81" t="s">
        <v>298</v>
      </c>
    </row>
    <row r="79" spans="1:6" ht="43.2">
      <c r="A79" s="97" t="s">
        <v>307</v>
      </c>
      <c r="B79" s="79" t="s">
        <v>295</v>
      </c>
      <c r="C79" s="79" t="s">
        <v>6</v>
      </c>
      <c r="D79" s="79" t="s">
        <v>308</v>
      </c>
      <c r="E79" s="79" t="s">
        <v>9</v>
      </c>
      <c r="F79" s="81" t="s">
        <v>309</v>
      </c>
    </row>
    <row r="80" spans="1:6" ht="43.2">
      <c r="A80" s="97" t="s">
        <v>310</v>
      </c>
      <c r="B80" s="79" t="s">
        <v>295</v>
      </c>
      <c r="C80" s="79" t="s">
        <v>7</v>
      </c>
      <c r="D80" s="79" t="s">
        <v>311</v>
      </c>
      <c r="E80" s="79" t="s">
        <v>312</v>
      </c>
      <c r="F80" s="81" t="s">
        <v>313</v>
      </c>
    </row>
    <row r="81" spans="1:6" ht="43.2">
      <c r="A81" s="97" t="s">
        <v>314</v>
      </c>
      <c r="B81" s="79" t="s">
        <v>295</v>
      </c>
      <c r="C81" s="79" t="s">
        <v>6</v>
      </c>
      <c r="D81" s="79" t="s">
        <v>308</v>
      </c>
      <c r="E81" s="79" t="s">
        <v>9</v>
      </c>
      <c r="F81" s="81" t="s">
        <v>309</v>
      </c>
    </row>
    <row r="82" spans="1:6" ht="43.2">
      <c r="A82" s="97" t="s">
        <v>315</v>
      </c>
      <c r="B82" s="79" t="s">
        <v>295</v>
      </c>
      <c r="C82" s="79" t="s">
        <v>46</v>
      </c>
      <c r="D82" s="79" t="s">
        <v>302</v>
      </c>
      <c r="E82" s="79" t="s">
        <v>316</v>
      </c>
      <c r="F82" s="81" t="s">
        <v>317</v>
      </c>
    </row>
    <row r="83" spans="1:6" ht="43.2">
      <c r="A83" s="97" t="s">
        <v>318</v>
      </c>
      <c r="B83" s="79" t="s">
        <v>295</v>
      </c>
      <c r="C83" s="79" t="s">
        <v>7</v>
      </c>
      <c r="D83" s="79" t="s">
        <v>319</v>
      </c>
      <c r="E83" s="79" t="s">
        <v>84</v>
      </c>
      <c r="F83" s="81" t="s">
        <v>320</v>
      </c>
    </row>
    <row r="84" spans="1:6" ht="100.8">
      <c r="A84" s="96" t="s">
        <v>321</v>
      </c>
      <c r="B84" s="77" t="s">
        <v>323</v>
      </c>
      <c r="C84" s="77" t="s">
        <v>7</v>
      </c>
      <c r="D84" s="77" t="s">
        <v>322</v>
      </c>
      <c r="E84" s="77" t="s">
        <v>9</v>
      </c>
      <c r="F84" s="98" t="s">
        <v>324</v>
      </c>
    </row>
    <row r="85" spans="1:6" ht="86.4">
      <c r="A85" s="82" t="s">
        <v>325</v>
      </c>
      <c r="B85" s="78" t="s">
        <v>323</v>
      </c>
      <c r="C85" s="78" t="s">
        <v>6</v>
      </c>
      <c r="D85" s="79" t="s">
        <v>326</v>
      </c>
      <c r="E85" s="79" t="s">
        <v>9</v>
      </c>
      <c r="F85" s="81" t="s">
        <v>327</v>
      </c>
    </row>
    <row r="86" spans="1:6" ht="86.4">
      <c r="A86" s="82" t="s">
        <v>328</v>
      </c>
      <c r="B86" s="78" t="s">
        <v>323</v>
      </c>
      <c r="C86" s="78" t="s">
        <v>6</v>
      </c>
      <c r="D86" s="79" t="s">
        <v>329</v>
      </c>
      <c r="E86" s="79" t="s">
        <v>9</v>
      </c>
      <c r="F86" s="81" t="s">
        <v>330</v>
      </c>
    </row>
    <row r="87" spans="1:6" ht="57.6">
      <c r="A87" s="82" t="s">
        <v>331</v>
      </c>
      <c r="B87" s="78" t="s">
        <v>323</v>
      </c>
      <c r="C87" s="78" t="s">
        <v>6</v>
      </c>
      <c r="D87" s="79" t="s">
        <v>332</v>
      </c>
      <c r="E87" s="79" t="s">
        <v>258</v>
      </c>
      <c r="F87" s="81" t="s">
        <v>333</v>
      </c>
    </row>
    <row r="88" spans="1:6" ht="100.8">
      <c r="A88" s="82" t="s">
        <v>334</v>
      </c>
      <c r="B88" s="78" t="s">
        <v>323</v>
      </c>
      <c r="C88" s="78" t="s">
        <v>296</v>
      </c>
      <c r="D88" s="79" t="s">
        <v>335</v>
      </c>
      <c r="E88" s="79" t="s">
        <v>9</v>
      </c>
      <c r="F88" s="81" t="s">
        <v>336</v>
      </c>
    </row>
    <row r="89" spans="1:6" ht="115.2">
      <c r="A89" s="82" t="s">
        <v>337</v>
      </c>
      <c r="B89" s="78" t="s">
        <v>323</v>
      </c>
      <c r="C89" s="78" t="s">
        <v>7</v>
      </c>
      <c r="D89" s="79" t="s">
        <v>322</v>
      </c>
      <c r="E89" s="79" t="s">
        <v>338</v>
      </c>
      <c r="F89" s="80" t="s">
        <v>339</v>
      </c>
    </row>
    <row r="90" spans="1:6" ht="72">
      <c r="A90" s="82" t="s">
        <v>340</v>
      </c>
      <c r="B90" s="78" t="s">
        <v>341</v>
      </c>
      <c r="C90" s="78" t="s">
        <v>296</v>
      </c>
      <c r="D90" s="79" t="s">
        <v>335</v>
      </c>
      <c r="E90" s="79" t="s">
        <v>342</v>
      </c>
      <c r="F90" s="81" t="s">
        <v>343</v>
      </c>
    </row>
    <row r="91" spans="1:6" ht="57.6">
      <c r="A91" s="82" t="s">
        <v>344</v>
      </c>
      <c r="B91" s="78" t="s">
        <v>341</v>
      </c>
      <c r="C91" s="78" t="s">
        <v>5</v>
      </c>
      <c r="D91" s="79" t="s">
        <v>345</v>
      </c>
      <c r="E91" s="79" t="s">
        <v>9</v>
      </c>
      <c r="F91" s="87" t="s">
        <v>346</v>
      </c>
    </row>
    <row r="92" spans="1:6" ht="72">
      <c r="A92" s="82" t="s">
        <v>347</v>
      </c>
      <c r="B92" s="78" t="s">
        <v>341</v>
      </c>
      <c r="C92" s="78" t="s">
        <v>7</v>
      </c>
      <c r="D92" s="79" t="s">
        <v>345</v>
      </c>
      <c r="E92" s="79" t="s">
        <v>348</v>
      </c>
      <c r="F92" s="81" t="s">
        <v>349</v>
      </c>
    </row>
    <row r="93" spans="1:6" ht="72">
      <c r="A93" s="82" t="s">
        <v>350</v>
      </c>
      <c r="B93" s="78" t="s">
        <v>341</v>
      </c>
      <c r="C93" s="78" t="s">
        <v>7</v>
      </c>
      <c r="D93" s="79" t="s">
        <v>345</v>
      </c>
      <c r="E93" s="79" t="s">
        <v>9</v>
      </c>
      <c r="F93" s="81" t="s">
        <v>351</v>
      </c>
    </row>
    <row r="94" spans="1:6" ht="86.4">
      <c r="A94" s="97" t="s">
        <v>352</v>
      </c>
      <c r="B94" s="79" t="s">
        <v>341</v>
      </c>
      <c r="C94" s="78" t="s">
        <v>354</v>
      </c>
      <c r="D94" s="79" t="s">
        <v>353</v>
      </c>
      <c r="E94" s="79" t="s">
        <v>84</v>
      </c>
      <c r="F94" s="81" t="s">
        <v>355</v>
      </c>
    </row>
    <row r="95" spans="1:6" ht="57.6">
      <c r="A95" s="97" t="s">
        <v>356</v>
      </c>
      <c r="B95" s="79" t="s">
        <v>341</v>
      </c>
      <c r="C95" s="78" t="s">
        <v>46</v>
      </c>
      <c r="D95" s="79" t="s">
        <v>357</v>
      </c>
      <c r="E95" s="79" t="s">
        <v>358</v>
      </c>
      <c r="F95" s="81" t="s">
        <v>359</v>
      </c>
    </row>
    <row r="96" spans="1:6" ht="72">
      <c r="A96" s="97" t="s">
        <v>360</v>
      </c>
      <c r="B96" s="79" t="s">
        <v>341</v>
      </c>
      <c r="C96" s="78" t="s">
        <v>6</v>
      </c>
      <c r="D96" s="79" t="s">
        <v>345</v>
      </c>
      <c r="E96" s="79" t="s">
        <v>342</v>
      </c>
      <c r="F96" s="81" t="s">
        <v>361</v>
      </c>
    </row>
    <row r="97" spans="1:6" ht="100.8">
      <c r="A97" s="97" t="s">
        <v>362</v>
      </c>
      <c r="B97" s="79" t="s">
        <v>341</v>
      </c>
      <c r="C97" s="78" t="s">
        <v>7</v>
      </c>
      <c r="D97" s="79" t="s">
        <v>345</v>
      </c>
      <c r="E97" s="79" t="s">
        <v>223</v>
      </c>
      <c r="F97" s="81" t="s">
        <v>363</v>
      </c>
    </row>
    <row r="98" spans="1:6" ht="72">
      <c r="A98" s="97" t="s">
        <v>364</v>
      </c>
      <c r="B98" s="79" t="s">
        <v>341</v>
      </c>
      <c r="C98" s="79" t="s">
        <v>6</v>
      </c>
      <c r="D98" s="79" t="s">
        <v>345</v>
      </c>
      <c r="E98" s="79" t="s">
        <v>342</v>
      </c>
      <c r="F98" s="81" t="s">
        <v>365</v>
      </c>
    </row>
    <row r="99" spans="1:6" ht="86.4">
      <c r="A99" s="97" t="s">
        <v>366</v>
      </c>
      <c r="B99" s="79" t="s">
        <v>367</v>
      </c>
      <c r="C99" s="78" t="s">
        <v>6</v>
      </c>
      <c r="D99" s="79" t="s">
        <v>368</v>
      </c>
      <c r="E99" s="79" t="s">
        <v>124</v>
      </c>
      <c r="F99" s="81" t="s">
        <v>369</v>
      </c>
    </row>
    <row r="100" spans="1:6" ht="57.6">
      <c r="A100" s="82" t="s">
        <v>370</v>
      </c>
      <c r="B100" s="79" t="s">
        <v>367</v>
      </c>
      <c r="C100" s="79" t="s">
        <v>4</v>
      </c>
      <c r="D100" s="79" t="s">
        <v>371</v>
      </c>
      <c r="E100" s="79" t="s">
        <v>9</v>
      </c>
      <c r="F100" s="81" t="s">
        <v>372</v>
      </c>
    </row>
    <row r="101" spans="1:6" ht="72">
      <c r="A101" s="82" t="s">
        <v>373</v>
      </c>
      <c r="B101" s="79" t="s">
        <v>367</v>
      </c>
      <c r="C101" s="79" t="s">
        <v>4</v>
      </c>
      <c r="D101" s="79" t="s">
        <v>371</v>
      </c>
      <c r="E101" s="79" t="s">
        <v>9</v>
      </c>
      <c r="F101" s="81" t="s">
        <v>374</v>
      </c>
    </row>
    <row r="102" spans="1:6" ht="72">
      <c r="A102" s="82" t="s">
        <v>375</v>
      </c>
      <c r="B102" s="79" t="s">
        <v>367</v>
      </c>
      <c r="C102" s="78" t="s">
        <v>4</v>
      </c>
      <c r="D102" s="79" t="s">
        <v>371</v>
      </c>
      <c r="E102" s="79" t="s">
        <v>84</v>
      </c>
      <c r="F102" s="81" t="s">
        <v>374</v>
      </c>
    </row>
    <row r="103" spans="1:6" ht="72">
      <c r="A103" s="82" t="s">
        <v>376</v>
      </c>
      <c r="B103" s="79" t="s">
        <v>367</v>
      </c>
      <c r="C103" s="78" t="s">
        <v>4</v>
      </c>
      <c r="D103" s="79" t="s">
        <v>371</v>
      </c>
      <c r="E103" s="79" t="s">
        <v>9</v>
      </c>
      <c r="F103" s="81" t="s">
        <v>377</v>
      </c>
    </row>
    <row r="104" spans="1:6" ht="57.6">
      <c r="A104" s="82" t="s">
        <v>378</v>
      </c>
      <c r="B104" s="79" t="s">
        <v>367</v>
      </c>
      <c r="C104" s="79" t="s">
        <v>296</v>
      </c>
      <c r="D104" s="79" t="s">
        <v>379</v>
      </c>
      <c r="E104" s="79" t="s">
        <v>380</v>
      </c>
      <c r="F104" s="81" t="s">
        <v>381</v>
      </c>
    </row>
    <row r="105" spans="1:6" ht="100.8">
      <c r="A105" s="82" t="s">
        <v>382</v>
      </c>
      <c r="B105" s="79" t="s">
        <v>367</v>
      </c>
      <c r="C105" s="79" t="s">
        <v>46</v>
      </c>
      <c r="D105" s="79" t="s">
        <v>383</v>
      </c>
      <c r="E105" s="79" t="s">
        <v>348</v>
      </c>
      <c r="F105" s="81" t="s">
        <v>384</v>
      </c>
    </row>
    <row r="106" spans="1:6" ht="100.8">
      <c r="A106" s="82" t="s">
        <v>385</v>
      </c>
      <c r="B106" s="79" t="s">
        <v>367</v>
      </c>
      <c r="C106" s="78" t="s">
        <v>46</v>
      </c>
      <c r="D106" s="79" t="s">
        <v>383</v>
      </c>
      <c r="E106" s="79" t="s">
        <v>386</v>
      </c>
      <c r="F106" s="81" t="s">
        <v>387</v>
      </c>
    </row>
    <row r="107" spans="1:6" ht="100.8">
      <c r="A107" s="82" t="s">
        <v>388</v>
      </c>
      <c r="B107" s="79" t="s">
        <v>367</v>
      </c>
      <c r="C107" s="78" t="s">
        <v>46</v>
      </c>
      <c r="D107" s="79" t="s">
        <v>383</v>
      </c>
      <c r="E107" s="79" t="s">
        <v>84</v>
      </c>
      <c r="F107" s="81" t="s">
        <v>384</v>
      </c>
    </row>
    <row r="108" spans="1:6" ht="57.6">
      <c r="A108" s="82" t="s">
        <v>389</v>
      </c>
      <c r="B108" s="79" t="s">
        <v>367</v>
      </c>
      <c r="C108" s="78" t="s">
        <v>296</v>
      </c>
      <c r="D108" s="79" t="s">
        <v>379</v>
      </c>
      <c r="E108" s="79" t="s">
        <v>84</v>
      </c>
      <c r="F108" s="81" t="s">
        <v>390</v>
      </c>
    </row>
    <row r="109" spans="1:6" s="93" customFormat="1" ht="144">
      <c r="A109" s="97" t="s">
        <v>391</v>
      </c>
      <c r="B109" s="79" t="s">
        <v>393</v>
      </c>
      <c r="C109" s="78" t="s">
        <v>5</v>
      </c>
      <c r="D109" s="79" t="s">
        <v>392</v>
      </c>
      <c r="E109" s="79" t="s">
        <v>394</v>
      </c>
      <c r="F109" s="87" t="s">
        <v>395</v>
      </c>
    </row>
    <row r="110" spans="1:6" ht="144">
      <c r="A110" s="97" t="s">
        <v>396</v>
      </c>
      <c r="B110" s="79" t="s">
        <v>393</v>
      </c>
      <c r="C110" s="78" t="s">
        <v>7</v>
      </c>
      <c r="D110" s="79" t="s">
        <v>397</v>
      </c>
      <c r="E110" s="79" t="s">
        <v>9</v>
      </c>
      <c r="F110" s="81" t="s">
        <v>398</v>
      </c>
    </row>
    <row r="111" spans="1:6" ht="129.6">
      <c r="A111" s="91" t="s">
        <v>399</v>
      </c>
      <c r="B111" s="79" t="s">
        <v>401</v>
      </c>
      <c r="C111" s="79" t="s">
        <v>7</v>
      </c>
      <c r="D111" s="79" t="s">
        <v>400</v>
      </c>
      <c r="E111" s="79" t="s">
        <v>402</v>
      </c>
      <c r="F111" s="81" t="s">
        <v>403</v>
      </c>
    </row>
    <row r="112" spans="1:6" ht="129.6">
      <c r="A112" s="91" t="s">
        <v>404</v>
      </c>
      <c r="B112" s="79" t="s">
        <v>401</v>
      </c>
      <c r="C112" s="78" t="s">
        <v>4</v>
      </c>
      <c r="D112" s="79" t="s">
        <v>405</v>
      </c>
      <c r="E112" s="79" t="s">
        <v>406</v>
      </c>
      <c r="F112" s="87" t="s">
        <v>407</v>
      </c>
    </row>
    <row r="113" spans="1:6" ht="129.6">
      <c r="A113" s="91" t="s">
        <v>408</v>
      </c>
      <c r="B113" s="79" t="s">
        <v>401</v>
      </c>
      <c r="C113" s="79" t="s">
        <v>4</v>
      </c>
      <c r="D113" s="79" t="s">
        <v>409</v>
      </c>
      <c r="E113" s="79" t="s">
        <v>402</v>
      </c>
      <c r="F113" s="87" t="s">
        <v>410</v>
      </c>
    </row>
    <row r="114" spans="1:6" ht="115.2">
      <c r="A114" s="91" t="s">
        <v>411</v>
      </c>
      <c r="B114" s="79" t="s">
        <v>401</v>
      </c>
      <c r="C114" s="79" t="s">
        <v>4</v>
      </c>
      <c r="D114" s="79" t="s">
        <v>412</v>
      </c>
      <c r="E114" s="79" t="s">
        <v>406</v>
      </c>
      <c r="F114" s="87" t="s">
        <v>413</v>
      </c>
    </row>
    <row r="115" spans="1:6" ht="158.4">
      <c r="A115" s="91" t="s">
        <v>414</v>
      </c>
      <c r="B115" s="79" t="s">
        <v>401</v>
      </c>
      <c r="C115" s="79" t="s">
        <v>4</v>
      </c>
      <c r="D115" s="79" t="s">
        <v>415</v>
      </c>
      <c r="E115" s="79" t="s">
        <v>402</v>
      </c>
      <c r="F115" s="81" t="s">
        <v>416</v>
      </c>
    </row>
    <row r="116" spans="1:6" ht="158.4">
      <c r="A116" s="99" t="s">
        <v>417</v>
      </c>
      <c r="B116" s="77" t="s">
        <v>401</v>
      </c>
      <c r="C116" s="77" t="s">
        <v>7</v>
      </c>
      <c r="D116" s="77" t="s">
        <v>415</v>
      </c>
      <c r="E116" s="77" t="s">
        <v>402</v>
      </c>
      <c r="F116" s="83" t="s">
        <v>418</v>
      </c>
    </row>
    <row r="117" spans="1:6" ht="144">
      <c r="A117" s="91" t="s">
        <v>419</v>
      </c>
      <c r="B117" s="79" t="s">
        <v>401</v>
      </c>
      <c r="C117" s="79" t="s">
        <v>4</v>
      </c>
      <c r="D117" s="79" t="s">
        <v>412</v>
      </c>
      <c r="E117" s="79" t="s">
        <v>402</v>
      </c>
      <c r="F117" s="81" t="s">
        <v>420</v>
      </c>
    </row>
    <row r="118" spans="1:6" ht="129.6">
      <c r="A118" s="91" t="s">
        <v>421</v>
      </c>
      <c r="B118" s="79" t="s">
        <v>401</v>
      </c>
      <c r="C118" s="79" t="s">
        <v>5</v>
      </c>
      <c r="D118" s="79" t="s">
        <v>422</v>
      </c>
      <c r="E118" s="79" t="s">
        <v>402</v>
      </c>
      <c r="F118" s="100" t="s">
        <v>423</v>
      </c>
    </row>
    <row r="119" spans="1:6" ht="158.4">
      <c r="A119" s="91" t="s">
        <v>424</v>
      </c>
      <c r="B119" s="79" t="s">
        <v>426</v>
      </c>
      <c r="C119" s="79" t="s">
        <v>5</v>
      </c>
      <c r="D119" s="79" t="s">
        <v>425</v>
      </c>
      <c r="E119" s="79" t="s">
        <v>427</v>
      </c>
      <c r="F119" s="87" t="s">
        <v>428</v>
      </c>
    </row>
    <row r="120" spans="1:6" ht="129.6">
      <c r="A120" s="91" t="s">
        <v>429</v>
      </c>
      <c r="B120" s="79" t="s">
        <v>426</v>
      </c>
      <c r="C120" s="79" t="s">
        <v>5</v>
      </c>
      <c r="D120" s="79" t="s">
        <v>430</v>
      </c>
      <c r="E120" s="79" t="s">
        <v>431</v>
      </c>
      <c r="F120" s="87" t="s">
        <v>432</v>
      </c>
    </row>
    <row r="121" spans="1:6" ht="172.8">
      <c r="A121" s="101" t="s">
        <v>433</v>
      </c>
      <c r="B121" s="78" t="s">
        <v>426</v>
      </c>
      <c r="C121" s="79" t="s">
        <v>6</v>
      </c>
      <c r="D121" s="79" t="s">
        <v>434</v>
      </c>
      <c r="E121" s="79" t="s">
        <v>435</v>
      </c>
      <c r="F121" s="81" t="s">
        <v>436</v>
      </c>
    </row>
    <row r="122" spans="1:6" ht="115.2">
      <c r="A122" s="101" t="s">
        <v>437</v>
      </c>
      <c r="B122" s="78" t="s">
        <v>426</v>
      </c>
      <c r="C122" s="79" t="s">
        <v>5</v>
      </c>
      <c r="D122" s="79" t="s">
        <v>438</v>
      </c>
      <c r="E122" s="79" t="s">
        <v>402</v>
      </c>
      <c r="F122" s="81" t="s">
        <v>439</v>
      </c>
    </row>
    <row r="123" spans="1:6" ht="129.6">
      <c r="A123" s="101" t="s">
        <v>440</v>
      </c>
      <c r="B123" s="78" t="s">
        <v>426</v>
      </c>
      <c r="C123" s="79" t="s">
        <v>7</v>
      </c>
      <c r="D123" s="79" t="s">
        <v>441</v>
      </c>
      <c r="E123" s="79" t="s">
        <v>402</v>
      </c>
      <c r="F123" s="81" t="s">
        <v>442</v>
      </c>
    </row>
    <row r="124" spans="1:6" ht="201.6">
      <c r="A124" s="101" t="s">
        <v>443</v>
      </c>
      <c r="B124" s="78" t="s">
        <v>426</v>
      </c>
      <c r="C124" s="79" t="s">
        <v>4</v>
      </c>
      <c r="D124" s="79" t="s">
        <v>444</v>
      </c>
      <c r="E124" s="79" t="s">
        <v>445</v>
      </c>
      <c r="F124" s="81" t="s">
        <v>446</v>
      </c>
    </row>
    <row r="125" spans="1:6" ht="129.6">
      <c r="A125" s="101" t="s">
        <v>447</v>
      </c>
      <c r="B125" s="78" t="s">
        <v>426</v>
      </c>
      <c r="C125" s="79" t="s">
        <v>7</v>
      </c>
      <c r="D125" s="79" t="s">
        <v>448</v>
      </c>
      <c r="E125" s="79" t="s">
        <v>402</v>
      </c>
      <c r="F125" s="81" t="s">
        <v>449</v>
      </c>
    </row>
    <row r="126" spans="1:6" ht="144">
      <c r="A126" s="101" t="s">
        <v>450</v>
      </c>
      <c r="B126" s="78" t="s">
        <v>426</v>
      </c>
      <c r="C126" s="79" t="s">
        <v>5</v>
      </c>
      <c r="D126" s="79" t="s">
        <v>451</v>
      </c>
      <c r="E126" s="79" t="s">
        <v>445</v>
      </c>
      <c r="F126" s="87" t="s">
        <v>452</v>
      </c>
    </row>
    <row r="127" spans="1:6" ht="144">
      <c r="A127" s="101" t="s">
        <v>453</v>
      </c>
      <c r="B127" s="78" t="s">
        <v>426</v>
      </c>
      <c r="C127" s="79" t="s">
        <v>7</v>
      </c>
      <c r="D127" s="79" t="s">
        <v>454</v>
      </c>
      <c r="E127" s="79" t="s">
        <v>402</v>
      </c>
      <c r="F127" s="81" t="s">
        <v>455</v>
      </c>
    </row>
    <row r="128" spans="1:6" ht="297" customHeight="1">
      <c r="A128" s="101" t="s">
        <v>456</v>
      </c>
      <c r="B128" s="78" t="s">
        <v>426</v>
      </c>
      <c r="C128" s="79" t="s">
        <v>95</v>
      </c>
      <c r="D128" s="77" t="s">
        <v>457</v>
      </c>
      <c r="E128" s="79" t="s">
        <v>96</v>
      </c>
      <c r="F128" s="94" t="s">
        <v>458</v>
      </c>
    </row>
    <row r="129" spans="1:6" ht="28.8">
      <c r="A129" s="101" t="s">
        <v>459</v>
      </c>
      <c r="B129" s="79" t="s">
        <v>3</v>
      </c>
      <c r="C129" s="79" t="s">
        <v>46</v>
      </c>
      <c r="D129" s="79" t="s">
        <v>460</v>
      </c>
      <c r="E129" s="79" t="s">
        <v>9</v>
      </c>
      <c r="F129" s="81" t="s">
        <v>461</v>
      </c>
    </row>
    <row r="130" spans="1:6" ht="28.8">
      <c r="A130" s="101" t="s">
        <v>462</v>
      </c>
      <c r="B130" s="79" t="s">
        <v>3</v>
      </c>
      <c r="C130" s="79" t="s">
        <v>46</v>
      </c>
      <c r="D130" s="79" t="s">
        <v>463</v>
      </c>
      <c r="E130" s="79" t="s">
        <v>84</v>
      </c>
      <c r="F130" s="80" t="s">
        <v>464</v>
      </c>
    </row>
    <row r="131" spans="1:6" ht="43.2">
      <c r="A131" s="101" t="s">
        <v>465</v>
      </c>
      <c r="B131" s="79" t="s">
        <v>3</v>
      </c>
      <c r="C131" s="79" t="s">
        <v>296</v>
      </c>
      <c r="D131" s="79" t="s">
        <v>466</v>
      </c>
      <c r="E131" s="79" t="s">
        <v>380</v>
      </c>
      <c r="F131" s="81" t="s">
        <v>467</v>
      </c>
    </row>
    <row r="132" spans="1:6" ht="28.8">
      <c r="A132" s="101" t="s">
        <v>468</v>
      </c>
      <c r="B132" s="79" t="s">
        <v>3</v>
      </c>
      <c r="C132" s="79" t="s">
        <v>6</v>
      </c>
      <c r="D132" s="79" t="s">
        <v>469</v>
      </c>
      <c r="E132" s="79" t="s">
        <v>9</v>
      </c>
      <c r="F132" s="81" t="s">
        <v>470</v>
      </c>
    </row>
    <row r="133" spans="1:6" ht="43.2">
      <c r="A133" s="101" t="s">
        <v>471</v>
      </c>
      <c r="B133" s="79" t="s">
        <v>3</v>
      </c>
      <c r="C133" s="79" t="s">
        <v>296</v>
      </c>
      <c r="D133" s="77" t="s">
        <v>466</v>
      </c>
      <c r="E133" s="77" t="s">
        <v>380</v>
      </c>
      <c r="F133" s="81" t="s">
        <v>472</v>
      </c>
    </row>
    <row r="134" spans="1:6" ht="43.2">
      <c r="A134" s="101" t="s">
        <v>473</v>
      </c>
      <c r="B134" s="78" t="s">
        <v>3</v>
      </c>
      <c r="C134" s="79" t="s">
        <v>5</v>
      </c>
      <c r="D134" s="79" t="s">
        <v>474</v>
      </c>
      <c r="E134" s="79" t="s">
        <v>386</v>
      </c>
      <c r="F134" s="87" t="s">
        <v>475</v>
      </c>
    </row>
    <row r="135" spans="1:6" ht="43.2">
      <c r="A135" s="101" t="s">
        <v>476</v>
      </c>
      <c r="B135" s="78" t="s">
        <v>3</v>
      </c>
      <c r="C135" s="79" t="s">
        <v>296</v>
      </c>
      <c r="D135" s="79" t="s">
        <v>463</v>
      </c>
      <c r="E135" s="79" t="s">
        <v>9</v>
      </c>
      <c r="F135" s="81" t="s">
        <v>477</v>
      </c>
    </row>
    <row r="136" spans="1:6" ht="57.6">
      <c r="A136" s="101" t="s">
        <v>478</v>
      </c>
      <c r="B136" s="78" t="s">
        <v>3</v>
      </c>
      <c r="C136" s="79" t="s">
        <v>296</v>
      </c>
      <c r="D136" s="79" t="s">
        <v>466</v>
      </c>
      <c r="E136" s="79" t="s">
        <v>479</v>
      </c>
      <c r="F136" s="81" t="s">
        <v>480</v>
      </c>
    </row>
    <row r="137" spans="1:6" ht="57.6">
      <c r="A137" s="101" t="s">
        <v>481</v>
      </c>
      <c r="B137" s="78" t="s">
        <v>3</v>
      </c>
      <c r="C137" s="79" t="s">
        <v>4</v>
      </c>
      <c r="D137" s="79" t="s">
        <v>482</v>
      </c>
      <c r="E137" s="79" t="s">
        <v>9</v>
      </c>
      <c r="F137" s="81" t="s">
        <v>483</v>
      </c>
    </row>
    <row r="138" spans="1:6" ht="57.6">
      <c r="A138" s="101" t="s">
        <v>484</v>
      </c>
      <c r="B138" s="79" t="s">
        <v>3</v>
      </c>
      <c r="C138" s="79" t="s">
        <v>296</v>
      </c>
      <c r="D138" s="79" t="s">
        <v>466</v>
      </c>
      <c r="E138" s="79" t="s">
        <v>380</v>
      </c>
      <c r="F138" s="81" t="s">
        <v>485</v>
      </c>
    </row>
    <row r="139" spans="1:6" ht="57.6">
      <c r="A139" s="101" t="s">
        <v>486</v>
      </c>
      <c r="B139" s="79" t="s">
        <v>3</v>
      </c>
      <c r="C139" s="79" t="s">
        <v>4</v>
      </c>
      <c r="D139" s="79" t="s">
        <v>487</v>
      </c>
      <c r="E139" s="79" t="s">
        <v>488</v>
      </c>
      <c r="F139" s="81" t="s">
        <v>489</v>
      </c>
    </row>
    <row r="140" spans="1:6" ht="43.2">
      <c r="A140" s="101" t="s">
        <v>490</v>
      </c>
      <c r="B140" s="79" t="s">
        <v>3</v>
      </c>
      <c r="C140" s="79" t="s">
        <v>6</v>
      </c>
      <c r="D140" s="79" t="s">
        <v>491</v>
      </c>
      <c r="E140" s="79" t="s">
        <v>9</v>
      </c>
      <c r="F140" s="81" t="s">
        <v>492</v>
      </c>
    </row>
    <row r="141" spans="1:6" ht="28.8">
      <c r="A141" s="82" t="s">
        <v>493</v>
      </c>
      <c r="B141" s="79" t="s">
        <v>52</v>
      </c>
      <c r="C141" s="79" t="s">
        <v>6</v>
      </c>
      <c r="D141" s="79" t="s">
        <v>494</v>
      </c>
      <c r="E141" s="79" t="s">
        <v>84</v>
      </c>
      <c r="F141" s="81" t="s">
        <v>495</v>
      </c>
    </row>
    <row r="142" spans="1:6" ht="28.8">
      <c r="A142" s="82" t="s">
        <v>496</v>
      </c>
      <c r="B142" s="79" t="s">
        <v>52</v>
      </c>
      <c r="C142" s="79" t="s">
        <v>4</v>
      </c>
      <c r="D142" s="79" t="s">
        <v>497</v>
      </c>
      <c r="E142" s="79" t="s">
        <v>9</v>
      </c>
      <c r="F142" s="81" t="s">
        <v>498</v>
      </c>
    </row>
    <row r="143" spans="1:6">
      <c r="A143" s="82" t="s">
        <v>499</v>
      </c>
      <c r="B143" s="79" t="s">
        <v>52</v>
      </c>
      <c r="C143" s="79" t="s">
        <v>5</v>
      </c>
      <c r="D143" s="79" t="s">
        <v>500</v>
      </c>
      <c r="E143" s="79" t="s">
        <v>9</v>
      </c>
      <c r="F143" s="87" t="s">
        <v>501</v>
      </c>
    </row>
    <row r="144" spans="1:6">
      <c r="A144" s="82" t="s">
        <v>502</v>
      </c>
      <c r="B144" s="79" t="s">
        <v>52</v>
      </c>
      <c r="C144" s="79" t="s">
        <v>7</v>
      </c>
      <c r="D144" s="79" t="s">
        <v>497</v>
      </c>
      <c r="E144" s="79" t="s">
        <v>9</v>
      </c>
      <c r="F144" s="81" t="s">
        <v>501</v>
      </c>
    </row>
    <row r="145" spans="1:6">
      <c r="A145" s="82" t="s">
        <v>503</v>
      </c>
      <c r="B145" s="79" t="s">
        <v>52</v>
      </c>
      <c r="C145" s="79" t="s">
        <v>5</v>
      </c>
      <c r="D145" s="79" t="s">
        <v>504</v>
      </c>
      <c r="E145" s="79" t="s">
        <v>9</v>
      </c>
      <c r="F145" s="87" t="s">
        <v>505</v>
      </c>
    </row>
    <row r="146" spans="1:6">
      <c r="A146" s="82" t="s">
        <v>506</v>
      </c>
      <c r="B146" s="78" t="s">
        <v>52</v>
      </c>
      <c r="C146" s="78" t="s">
        <v>5</v>
      </c>
      <c r="D146" s="79" t="s">
        <v>507</v>
      </c>
      <c r="E146" s="79" t="s">
        <v>9</v>
      </c>
      <c r="F146" s="87" t="s">
        <v>505</v>
      </c>
    </row>
    <row r="147" spans="1:6" ht="57.6">
      <c r="A147" s="82" t="s">
        <v>508</v>
      </c>
      <c r="B147" s="78" t="s">
        <v>509</v>
      </c>
      <c r="C147" s="78" t="s">
        <v>7</v>
      </c>
      <c r="D147" s="79" t="s">
        <v>510</v>
      </c>
      <c r="E147" s="79" t="s">
        <v>9</v>
      </c>
      <c r="F147" s="81" t="s">
        <v>511</v>
      </c>
    </row>
    <row r="148" spans="1:6" ht="72">
      <c r="A148" s="82" t="s">
        <v>512</v>
      </c>
      <c r="B148" s="78" t="s">
        <v>509</v>
      </c>
      <c r="C148" s="78" t="s">
        <v>5</v>
      </c>
      <c r="D148" s="79" t="s">
        <v>513</v>
      </c>
      <c r="E148" s="79" t="s">
        <v>9</v>
      </c>
      <c r="F148" s="87" t="s">
        <v>514</v>
      </c>
    </row>
    <row r="149" spans="1:6" ht="72">
      <c r="A149" s="82" t="s">
        <v>515</v>
      </c>
      <c r="B149" s="78" t="s">
        <v>509</v>
      </c>
      <c r="C149" s="78" t="s">
        <v>5</v>
      </c>
      <c r="D149" s="79" t="s">
        <v>513</v>
      </c>
      <c r="E149" s="79" t="s">
        <v>9</v>
      </c>
      <c r="F149" s="87" t="s">
        <v>516</v>
      </c>
    </row>
    <row r="150" spans="1:6" ht="100.8">
      <c r="A150" s="82" t="s">
        <v>517</v>
      </c>
      <c r="B150" s="78" t="s">
        <v>509</v>
      </c>
      <c r="C150" s="78" t="s">
        <v>5</v>
      </c>
      <c r="D150" s="79" t="s">
        <v>513</v>
      </c>
      <c r="E150" s="79" t="s">
        <v>9</v>
      </c>
      <c r="F150" s="87" t="s">
        <v>518</v>
      </c>
    </row>
    <row r="151" spans="1:6" ht="86.4">
      <c r="A151" s="82" t="s">
        <v>519</v>
      </c>
      <c r="B151" s="78" t="s">
        <v>521</v>
      </c>
      <c r="C151" s="79" t="s">
        <v>46</v>
      </c>
      <c r="D151" s="79" t="s">
        <v>520</v>
      </c>
      <c r="E151" s="79" t="s">
        <v>522</v>
      </c>
      <c r="F151" s="94" t="s">
        <v>523</v>
      </c>
    </row>
    <row r="152" spans="1:6" ht="100.8">
      <c r="A152" s="82" t="s">
        <v>524</v>
      </c>
      <c r="B152" s="78" t="s">
        <v>521</v>
      </c>
      <c r="C152" s="79" t="s">
        <v>46</v>
      </c>
      <c r="D152" s="79" t="s">
        <v>520</v>
      </c>
      <c r="E152" s="79" t="s">
        <v>223</v>
      </c>
      <c r="F152" s="81" t="s">
        <v>525</v>
      </c>
    </row>
    <row r="153" spans="1:6" ht="57.6">
      <c r="A153" s="82" t="s">
        <v>526</v>
      </c>
      <c r="B153" s="78" t="s">
        <v>521</v>
      </c>
      <c r="C153" s="79" t="s">
        <v>6</v>
      </c>
      <c r="D153" s="79" t="s">
        <v>527</v>
      </c>
      <c r="E153" s="79" t="s">
        <v>380</v>
      </c>
      <c r="F153" s="80" t="s">
        <v>528</v>
      </c>
    </row>
    <row r="154" spans="1:6" ht="28.8">
      <c r="A154" s="82" t="s">
        <v>529</v>
      </c>
      <c r="B154" s="78" t="s">
        <v>521</v>
      </c>
      <c r="C154" s="78" t="s">
        <v>7</v>
      </c>
      <c r="D154" s="79" t="s">
        <v>530</v>
      </c>
      <c r="E154" s="79" t="s">
        <v>258</v>
      </c>
      <c r="F154" s="81" t="s">
        <v>531</v>
      </c>
    </row>
    <row r="155" spans="1:6" ht="28.8">
      <c r="A155" s="82" t="s">
        <v>532</v>
      </c>
      <c r="B155" s="78" t="s">
        <v>521</v>
      </c>
      <c r="C155" s="79" t="s">
        <v>7</v>
      </c>
      <c r="D155" s="79" t="s">
        <v>530</v>
      </c>
      <c r="E155" s="79" t="s">
        <v>9</v>
      </c>
      <c r="F155" s="81" t="s">
        <v>533</v>
      </c>
    </row>
    <row r="156" spans="1:6" ht="72">
      <c r="A156" s="82" t="s">
        <v>534</v>
      </c>
      <c r="B156" s="78" t="s">
        <v>521</v>
      </c>
      <c r="C156" s="79" t="s">
        <v>5</v>
      </c>
      <c r="D156" s="79" t="s">
        <v>535</v>
      </c>
      <c r="E156" s="79" t="s">
        <v>522</v>
      </c>
      <c r="F156" s="87" t="s">
        <v>536</v>
      </c>
    </row>
    <row r="157" spans="1:6" ht="100.8">
      <c r="A157" s="82" t="s">
        <v>537</v>
      </c>
      <c r="B157" s="78" t="s">
        <v>539</v>
      </c>
      <c r="C157" s="79" t="s">
        <v>5</v>
      </c>
      <c r="D157" s="79" t="s">
        <v>538</v>
      </c>
      <c r="E157" s="79" t="s">
        <v>9</v>
      </c>
      <c r="F157" s="81" t="s">
        <v>540</v>
      </c>
    </row>
    <row r="158" spans="1:6" ht="100.8">
      <c r="A158" s="82" t="s">
        <v>541</v>
      </c>
      <c r="B158" s="79" t="s">
        <v>539</v>
      </c>
      <c r="C158" s="79" t="s">
        <v>6</v>
      </c>
      <c r="D158" s="79" t="s">
        <v>542</v>
      </c>
      <c r="E158" s="79" t="s">
        <v>9</v>
      </c>
      <c r="F158" s="81" t="s">
        <v>543</v>
      </c>
    </row>
    <row r="159" spans="1:6" ht="115.2">
      <c r="A159" s="82" t="s">
        <v>544</v>
      </c>
      <c r="B159" s="79" t="s">
        <v>539</v>
      </c>
      <c r="C159" s="79" t="s">
        <v>5</v>
      </c>
      <c r="D159" s="79" t="s">
        <v>545</v>
      </c>
      <c r="E159" s="79" t="s">
        <v>546</v>
      </c>
      <c r="F159" s="83" t="s">
        <v>547</v>
      </c>
    </row>
    <row r="160" spans="1:6" ht="57.6">
      <c r="A160" s="82" t="s">
        <v>548</v>
      </c>
      <c r="B160" s="79" t="s">
        <v>539</v>
      </c>
      <c r="C160" s="79" t="s">
        <v>7</v>
      </c>
      <c r="D160" s="79" t="s">
        <v>549</v>
      </c>
      <c r="E160" s="79" t="s">
        <v>9</v>
      </c>
      <c r="F160" s="83" t="s">
        <v>550</v>
      </c>
    </row>
    <row r="161" spans="1:6" ht="43.2">
      <c r="A161" s="82" t="s">
        <v>551</v>
      </c>
      <c r="B161" s="78" t="s">
        <v>553</v>
      </c>
      <c r="C161" s="79" t="s">
        <v>5</v>
      </c>
      <c r="D161" s="79" t="s">
        <v>552</v>
      </c>
      <c r="E161" s="79" t="s">
        <v>9</v>
      </c>
      <c r="F161" s="83" t="s">
        <v>554</v>
      </c>
    </row>
    <row r="162" spans="1:6" ht="28.8">
      <c r="A162" s="82" t="s">
        <v>555</v>
      </c>
      <c r="B162" s="78" t="s">
        <v>553</v>
      </c>
      <c r="C162" s="79" t="s">
        <v>5</v>
      </c>
      <c r="D162" s="79" t="s">
        <v>556</v>
      </c>
      <c r="E162" s="79" t="s">
        <v>9</v>
      </c>
      <c r="F162" s="83" t="s">
        <v>557</v>
      </c>
    </row>
    <row r="163" spans="1:6" ht="43.2">
      <c r="A163" s="82" t="s">
        <v>558</v>
      </c>
      <c r="B163" s="78" t="s">
        <v>553</v>
      </c>
      <c r="C163" s="79" t="s">
        <v>4</v>
      </c>
      <c r="D163" s="79" t="s">
        <v>559</v>
      </c>
      <c r="E163" s="79" t="s">
        <v>9</v>
      </c>
      <c r="F163" s="81" t="s">
        <v>560</v>
      </c>
    </row>
    <row r="164" spans="1:6" ht="43.2">
      <c r="A164" s="82" t="s">
        <v>561</v>
      </c>
      <c r="B164" s="78" t="s">
        <v>553</v>
      </c>
      <c r="C164" s="79" t="s">
        <v>5</v>
      </c>
      <c r="D164" s="79" t="s">
        <v>559</v>
      </c>
      <c r="E164" s="79" t="s">
        <v>9</v>
      </c>
      <c r="F164" s="87" t="s">
        <v>562</v>
      </c>
    </row>
    <row r="165" spans="1:6" ht="86.4">
      <c r="A165" s="82" t="s">
        <v>563</v>
      </c>
      <c r="B165" s="78" t="s">
        <v>565</v>
      </c>
      <c r="C165" s="79" t="s">
        <v>7</v>
      </c>
      <c r="D165" s="79" t="s">
        <v>564</v>
      </c>
      <c r="E165" s="79" t="s">
        <v>9</v>
      </c>
      <c r="F165" s="81" t="s">
        <v>566</v>
      </c>
    </row>
    <row r="166" spans="1:6" ht="86.4">
      <c r="A166" s="82" t="s">
        <v>567</v>
      </c>
      <c r="B166" s="78" t="s">
        <v>565</v>
      </c>
      <c r="C166" s="79" t="s">
        <v>7</v>
      </c>
      <c r="D166" s="79" t="s">
        <v>568</v>
      </c>
      <c r="E166" s="79" t="s">
        <v>9</v>
      </c>
      <c r="F166" s="81" t="s">
        <v>569</v>
      </c>
    </row>
    <row r="167" spans="1:6" ht="129.6">
      <c r="A167" s="82" t="s">
        <v>570</v>
      </c>
      <c r="B167" s="78" t="s">
        <v>572</v>
      </c>
      <c r="C167" s="79" t="s">
        <v>5</v>
      </c>
      <c r="D167" s="79" t="s">
        <v>571</v>
      </c>
      <c r="E167" s="79" t="s">
        <v>9</v>
      </c>
      <c r="F167" s="87" t="s">
        <v>573</v>
      </c>
    </row>
    <row r="168" spans="1:6" ht="72">
      <c r="A168" s="82" t="s">
        <v>574</v>
      </c>
      <c r="B168" s="78" t="s">
        <v>572</v>
      </c>
      <c r="C168" s="79" t="s">
        <v>6</v>
      </c>
      <c r="D168" s="79" t="s">
        <v>575</v>
      </c>
      <c r="E168" s="79" t="s">
        <v>124</v>
      </c>
      <c r="F168" s="81" t="s">
        <v>576</v>
      </c>
    </row>
    <row r="169" spans="1:6" ht="57.6">
      <c r="A169" s="82" t="s">
        <v>577</v>
      </c>
      <c r="B169" s="79" t="s">
        <v>579</v>
      </c>
      <c r="C169" s="79" t="s">
        <v>7</v>
      </c>
      <c r="D169" s="79" t="s">
        <v>578</v>
      </c>
      <c r="E169" s="79" t="s">
        <v>9</v>
      </c>
      <c r="F169" s="81" t="s">
        <v>580</v>
      </c>
    </row>
    <row r="170" spans="1:6" ht="57.6">
      <c r="A170" s="82" t="s">
        <v>581</v>
      </c>
      <c r="B170" s="79" t="s">
        <v>579</v>
      </c>
      <c r="C170" s="79" t="s">
        <v>7</v>
      </c>
      <c r="D170" s="79" t="s">
        <v>582</v>
      </c>
      <c r="E170" s="79" t="s">
        <v>386</v>
      </c>
      <c r="F170" s="81" t="s">
        <v>583</v>
      </c>
    </row>
    <row r="171" spans="1:6" ht="57.6">
      <c r="A171" s="82" t="s">
        <v>584</v>
      </c>
      <c r="B171" s="79" t="s">
        <v>579</v>
      </c>
      <c r="C171" s="79" t="s">
        <v>7</v>
      </c>
      <c r="D171" s="79" t="s">
        <v>585</v>
      </c>
      <c r="E171" s="79" t="s">
        <v>9</v>
      </c>
      <c r="F171" s="81" t="s">
        <v>586</v>
      </c>
    </row>
    <row r="172" spans="1:6" ht="150.75" customHeight="1">
      <c r="A172" s="82" t="s">
        <v>587</v>
      </c>
      <c r="B172" s="79" t="s">
        <v>579</v>
      </c>
      <c r="C172" s="79" t="s">
        <v>7</v>
      </c>
      <c r="D172" s="79" t="s">
        <v>588</v>
      </c>
      <c r="E172" s="79" t="s">
        <v>9</v>
      </c>
      <c r="F172" s="81" t="s">
        <v>589</v>
      </c>
    </row>
    <row r="173" spans="1:6" ht="28.8">
      <c r="A173" s="82" t="s">
        <v>590</v>
      </c>
      <c r="B173" s="79" t="s">
        <v>592</v>
      </c>
      <c r="C173" s="79" t="s">
        <v>5</v>
      </c>
      <c r="D173" s="79" t="s">
        <v>591</v>
      </c>
      <c r="E173" s="79" t="s">
        <v>124</v>
      </c>
      <c r="F173" s="87" t="s">
        <v>593</v>
      </c>
    </row>
    <row r="174" spans="1:6" ht="57.6">
      <c r="A174" s="82" t="s">
        <v>594</v>
      </c>
      <c r="B174" s="79" t="s">
        <v>592</v>
      </c>
      <c r="C174" s="79" t="s">
        <v>5</v>
      </c>
      <c r="D174" s="79" t="s">
        <v>595</v>
      </c>
      <c r="E174" s="79" t="s">
        <v>9</v>
      </c>
      <c r="F174" s="81" t="s">
        <v>596</v>
      </c>
    </row>
    <row r="175" spans="1:6" ht="43.2">
      <c r="A175" s="82" t="s">
        <v>597</v>
      </c>
      <c r="B175" s="79" t="s">
        <v>592</v>
      </c>
      <c r="C175" s="79" t="s">
        <v>46</v>
      </c>
      <c r="D175" s="79" t="s">
        <v>598</v>
      </c>
      <c r="E175" s="79" t="s">
        <v>599</v>
      </c>
      <c r="F175" s="81" t="s">
        <v>600</v>
      </c>
    </row>
    <row r="176" spans="1:6" ht="57.6">
      <c r="A176" s="82" t="s">
        <v>601</v>
      </c>
      <c r="B176" s="79" t="s">
        <v>592</v>
      </c>
      <c r="C176" s="79" t="s">
        <v>5</v>
      </c>
      <c r="D176" s="79" t="s">
        <v>602</v>
      </c>
      <c r="E176" s="79" t="s">
        <v>223</v>
      </c>
      <c r="F176" s="81" t="s">
        <v>603</v>
      </c>
    </row>
    <row r="177" spans="1:6" ht="43.2">
      <c r="A177" s="82" t="s">
        <v>604</v>
      </c>
      <c r="B177" s="79" t="s">
        <v>592</v>
      </c>
      <c r="C177" s="79" t="s">
        <v>5</v>
      </c>
      <c r="D177" s="79" t="s">
        <v>591</v>
      </c>
      <c r="E177" s="79" t="s">
        <v>9</v>
      </c>
      <c r="F177" s="81" t="s">
        <v>605</v>
      </c>
    </row>
    <row r="178" spans="1:6" ht="57.6">
      <c r="A178" s="82" t="s">
        <v>606</v>
      </c>
      <c r="B178" s="79" t="s">
        <v>592</v>
      </c>
      <c r="C178" s="79" t="s">
        <v>5</v>
      </c>
      <c r="D178" s="79" t="s">
        <v>607</v>
      </c>
      <c r="E178" s="79" t="s">
        <v>9</v>
      </c>
      <c r="F178" s="81" t="s">
        <v>608</v>
      </c>
    </row>
    <row r="179" spans="1:6" ht="86.4">
      <c r="A179" s="82" t="s">
        <v>609</v>
      </c>
      <c r="B179" s="79" t="s">
        <v>611</v>
      </c>
      <c r="C179" s="79" t="s">
        <v>46</v>
      </c>
      <c r="D179" s="79" t="s">
        <v>610</v>
      </c>
      <c r="E179" s="79" t="s">
        <v>358</v>
      </c>
      <c r="F179" s="81" t="s">
        <v>612</v>
      </c>
    </row>
    <row r="180" spans="1:6" s="93" customFormat="1" ht="86.4">
      <c r="A180" s="82" t="s">
        <v>613</v>
      </c>
      <c r="B180" s="79" t="s">
        <v>615</v>
      </c>
      <c r="C180" s="79" t="s">
        <v>5</v>
      </c>
      <c r="D180" s="79" t="s">
        <v>614</v>
      </c>
      <c r="E180" s="79" t="s">
        <v>9</v>
      </c>
      <c r="F180" s="92" t="s">
        <v>616</v>
      </c>
    </row>
    <row r="181" spans="1:6" ht="57.6">
      <c r="A181" s="82" t="s">
        <v>617</v>
      </c>
      <c r="B181" s="79" t="s">
        <v>611</v>
      </c>
      <c r="C181" s="79" t="s">
        <v>7</v>
      </c>
      <c r="D181" s="79" t="s">
        <v>618</v>
      </c>
      <c r="E181" s="79" t="s">
        <v>9</v>
      </c>
      <c r="F181" s="81" t="s">
        <v>619</v>
      </c>
    </row>
    <row r="182" spans="1:6" ht="43.2">
      <c r="A182" s="76" t="s">
        <v>620</v>
      </c>
      <c r="B182" s="79" t="s">
        <v>622</v>
      </c>
      <c r="C182" s="79" t="s">
        <v>296</v>
      </c>
      <c r="D182" s="79" t="s">
        <v>621</v>
      </c>
      <c r="E182" s="79" t="s">
        <v>9</v>
      </c>
      <c r="F182" s="81" t="s">
        <v>623</v>
      </c>
    </row>
    <row r="183" spans="1:6" ht="43.2">
      <c r="A183" s="76" t="s">
        <v>624</v>
      </c>
      <c r="B183" s="79" t="s">
        <v>622</v>
      </c>
      <c r="C183" s="79" t="s">
        <v>296</v>
      </c>
      <c r="D183" s="79" t="s">
        <v>625</v>
      </c>
      <c r="E183" s="79" t="s">
        <v>488</v>
      </c>
      <c r="F183" s="81" t="s">
        <v>626</v>
      </c>
    </row>
    <row r="184" spans="1:6" ht="72">
      <c r="A184" s="76" t="s">
        <v>627</v>
      </c>
      <c r="B184" s="79" t="s">
        <v>622</v>
      </c>
      <c r="C184" s="79" t="s">
        <v>5</v>
      </c>
      <c r="D184" s="79" t="s">
        <v>628</v>
      </c>
      <c r="E184" s="79" t="s">
        <v>9</v>
      </c>
      <c r="F184" s="81" t="s">
        <v>629</v>
      </c>
    </row>
    <row r="185" spans="1:6" ht="57.6">
      <c r="A185" s="76" t="s">
        <v>630</v>
      </c>
      <c r="B185" s="79" t="s">
        <v>631</v>
      </c>
      <c r="C185" s="79" t="s">
        <v>6</v>
      </c>
      <c r="D185" s="79" t="s">
        <v>621</v>
      </c>
      <c r="E185" s="79" t="s">
        <v>258</v>
      </c>
      <c r="F185" s="81" t="s">
        <v>632</v>
      </c>
    </row>
    <row r="186" spans="1:6" ht="57.6">
      <c r="A186" s="76" t="s">
        <v>633</v>
      </c>
      <c r="B186" s="79" t="s">
        <v>631</v>
      </c>
      <c r="C186" s="79" t="s">
        <v>6</v>
      </c>
      <c r="D186" s="79" t="s">
        <v>634</v>
      </c>
      <c r="E186" s="79" t="s">
        <v>635</v>
      </c>
      <c r="F186" s="81" t="s">
        <v>636</v>
      </c>
    </row>
    <row r="187" spans="1:6" ht="72">
      <c r="A187" s="76" t="s">
        <v>637</v>
      </c>
      <c r="B187" s="79" t="s">
        <v>622</v>
      </c>
      <c r="C187" s="79" t="s">
        <v>5</v>
      </c>
      <c r="D187" s="79" t="s">
        <v>638</v>
      </c>
      <c r="E187" s="79" t="s">
        <v>9</v>
      </c>
      <c r="F187" s="81" t="s">
        <v>639</v>
      </c>
    </row>
    <row r="188" spans="1:6" ht="72">
      <c r="A188" s="76" t="s">
        <v>640</v>
      </c>
      <c r="B188" s="79" t="s">
        <v>622</v>
      </c>
      <c r="C188" s="79" t="s">
        <v>5</v>
      </c>
      <c r="D188" s="79" t="s">
        <v>634</v>
      </c>
      <c r="E188" s="79" t="s">
        <v>9</v>
      </c>
      <c r="F188" s="81" t="s">
        <v>641</v>
      </c>
    </row>
    <row r="189" spans="1:6" ht="43.2">
      <c r="A189" s="76" t="s">
        <v>642</v>
      </c>
      <c r="B189" s="79" t="s">
        <v>644</v>
      </c>
      <c r="C189" s="79" t="s">
        <v>296</v>
      </c>
      <c r="D189" s="79" t="s">
        <v>643</v>
      </c>
      <c r="E189" s="79" t="s">
        <v>9</v>
      </c>
      <c r="F189" s="81" t="s">
        <v>645</v>
      </c>
    </row>
    <row r="190" spans="1:6" ht="43.2">
      <c r="A190" s="76" t="s">
        <v>646</v>
      </c>
      <c r="B190" s="79" t="s">
        <v>644</v>
      </c>
      <c r="C190" s="79" t="s">
        <v>296</v>
      </c>
      <c r="D190" s="79" t="s">
        <v>647</v>
      </c>
      <c r="E190" s="79" t="s">
        <v>9</v>
      </c>
      <c r="F190" s="81" t="s">
        <v>645</v>
      </c>
    </row>
    <row r="191" spans="1:6" ht="28.8">
      <c r="A191" s="76" t="s">
        <v>648</v>
      </c>
      <c r="B191" s="79" t="s">
        <v>644</v>
      </c>
      <c r="C191" s="79" t="s">
        <v>7</v>
      </c>
      <c r="D191" s="79" t="s">
        <v>649</v>
      </c>
      <c r="E191" s="79" t="s">
        <v>9</v>
      </c>
      <c r="F191" s="81" t="s">
        <v>650</v>
      </c>
    </row>
    <row r="192" spans="1:6" ht="43.2">
      <c r="A192" s="76" t="s">
        <v>651</v>
      </c>
      <c r="B192" s="79" t="s">
        <v>652</v>
      </c>
      <c r="C192" s="79" t="s">
        <v>6</v>
      </c>
      <c r="D192" s="79" t="s">
        <v>653</v>
      </c>
      <c r="E192" s="79" t="s">
        <v>9</v>
      </c>
      <c r="F192" s="81" t="s">
        <v>654</v>
      </c>
    </row>
    <row r="193" spans="1:6" ht="86.4">
      <c r="A193" s="76" t="s">
        <v>655</v>
      </c>
      <c r="B193" s="79" t="s">
        <v>652</v>
      </c>
      <c r="C193" s="79" t="s">
        <v>6</v>
      </c>
      <c r="D193" s="79" t="s">
        <v>657</v>
      </c>
      <c r="E193" s="79" t="s">
        <v>77</v>
      </c>
      <c r="F193" s="81" t="s">
        <v>658</v>
      </c>
    </row>
    <row r="194" spans="1:6" ht="57.6">
      <c r="A194" s="76" t="s">
        <v>659</v>
      </c>
      <c r="B194" s="78" t="s">
        <v>652</v>
      </c>
      <c r="C194" s="79" t="s">
        <v>5</v>
      </c>
      <c r="D194" s="79" t="s">
        <v>660</v>
      </c>
      <c r="E194" s="79" t="s">
        <v>124</v>
      </c>
      <c r="F194" s="83" t="s">
        <v>661</v>
      </c>
    </row>
    <row r="195" spans="1:6" ht="28.8">
      <c r="A195" s="76" t="s">
        <v>662</v>
      </c>
      <c r="B195" s="78" t="s">
        <v>652</v>
      </c>
      <c r="C195" s="79" t="s">
        <v>7</v>
      </c>
      <c r="D195" s="79" t="s">
        <v>656</v>
      </c>
      <c r="E195" s="79" t="s">
        <v>124</v>
      </c>
      <c r="F195" s="81" t="s">
        <v>663</v>
      </c>
    </row>
    <row r="196" spans="1:6" ht="28.8">
      <c r="A196" s="76" t="s">
        <v>664</v>
      </c>
      <c r="B196" s="78" t="s">
        <v>652</v>
      </c>
      <c r="C196" s="79" t="s">
        <v>7</v>
      </c>
      <c r="D196" s="79" t="s">
        <v>665</v>
      </c>
      <c r="E196" s="79" t="s">
        <v>9</v>
      </c>
      <c r="F196" s="81" t="s">
        <v>666</v>
      </c>
    </row>
    <row r="197" spans="1:6" ht="86.4">
      <c r="A197" s="82" t="s">
        <v>667</v>
      </c>
      <c r="B197" s="78" t="s">
        <v>669</v>
      </c>
      <c r="C197" s="79" t="s">
        <v>7</v>
      </c>
      <c r="D197" s="79" t="s">
        <v>668</v>
      </c>
      <c r="E197" s="79" t="s">
        <v>9</v>
      </c>
      <c r="F197" s="81" t="s">
        <v>670</v>
      </c>
    </row>
    <row r="198" spans="1:6" ht="86.4">
      <c r="A198" s="82" t="s">
        <v>671</v>
      </c>
      <c r="B198" s="78" t="s">
        <v>669</v>
      </c>
      <c r="C198" s="79" t="s">
        <v>7</v>
      </c>
      <c r="D198" s="79" t="s">
        <v>672</v>
      </c>
      <c r="E198" s="79" t="s">
        <v>9</v>
      </c>
      <c r="F198" s="81" t="s">
        <v>673</v>
      </c>
    </row>
    <row r="199" spans="1:6" ht="86.4">
      <c r="A199" s="82" t="s">
        <v>674</v>
      </c>
      <c r="B199" s="78" t="s">
        <v>669</v>
      </c>
      <c r="C199" s="79" t="s">
        <v>7</v>
      </c>
      <c r="D199" s="79" t="s">
        <v>675</v>
      </c>
      <c r="E199" s="79" t="s">
        <v>9</v>
      </c>
      <c r="F199" s="81" t="s">
        <v>673</v>
      </c>
    </row>
    <row r="200" spans="1:6" ht="100.8">
      <c r="A200" s="82" t="s">
        <v>676</v>
      </c>
      <c r="B200" s="78" t="s">
        <v>678</v>
      </c>
      <c r="C200" s="79" t="s">
        <v>7</v>
      </c>
      <c r="D200" s="79" t="s">
        <v>677</v>
      </c>
      <c r="E200" s="79" t="s">
        <v>9</v>
      </c>
      <c r="F200" s="81" t="s">
        <v>679</v>
      </c>
    </row>
    <row r="201" spans="1:6" ht="100.8">
      <c r="A201" s="82" t="s">
        <v>680</v>
      </c>
      <c r="B201" s="78" t="s">
        <v>678</v>
      </c>
      <c r="C201" s="79" t="s">
        <v>6</v>
      </c>
      <c r="D201" s="79" t="s">
        <v>681</v>
      </c>
      <c r="E201" s="79" t="s">
        <v>9</v>
      </c>
      <c r="F201" s="81" t="s">
        <v>682</v>
      </c>
    </row>
    <row r="202" spans="1:6" ht="100.8">
      <c r="A202" s="82" t="s">
        <v>683</v>
      </c>
      <c r="B202" s="78" t="s">
        <v>678</v>
      </c>
      <c r="C202" s="79" t="s">
        <v>6</v>
      </c>
      <c r="D202" s="79" t="s">
        <v>684</v>
      </c>
      <c r="E202" s="79" t="s">
        <v>9</v>
      </c>
      <c r="F202" s="81" t="s">
        <v>685</v>
      </c>
    </row>
    <row r="203" spans="1:6" ht="57.6">
      <c r="A203" s="82" t="s">
        <v>686</v>
      </c>
      <c r="B203" s="78" t="s">
        <v>678</v>
      </c>
      <c r="C203" s="79" t="s">
        <v>6</v>
      </c>
      <c r="D203" s="79" t="s">
        <v>677</v>
      </c>
      <c r="E203" s="79" t="s">
        <v>9</v>
      </c>
      <c r="F203" s="81" t="s">
        <v>687</v>
      </c>
    </row>
    <row r="204" spans="1:6" ht="86.4">
      <c r="A204" s="82" t="s">
        <v>688</v>
      </c>
      <c r="B204" s="78" t="s">
        <v>678</v>
      </c>
      <c r="C204" s="79" t="s">
        <v>7</v>
      </c>
      <c r="D204" s="79" t="s">
        <v>689</v>
      </c>
      <c r="E204" s="79" t="s">
        <v>9</v>
      </c>
      <c r="F204" s="81" t="s">
        <v>690</v>
      </c>
    </row>
    <row r="205" spans="1:6" ht="57.6">
      <c r="A205" s="82" t="s">
        <v>691</v>
      </c>
      <c r="B205" s="78" t="s">
        <v>678</v>
      </c>
      <c r="C205" s="79" t="s">
        <v>5</v>
      </c>
      <c r="D205" s="79" t="s">
        <v>692</v>
      </c>
      <c r="E205" s="79" t="s">
        <v>9</v>
      </c>
      <c r="F205" s="81" t="s">
        <v>693</v>
      </c>
    </row>
    <row r="206" spans="1:6" ht="100.8">
      <c r="A206" s="82" t="s">
        <v>694</v>
      </c>
      <c r="B206" s="78" t="s">
        <v>47</v>
      </c>
      <c r="C206" s="79" t="s">
        <v>5</v>
      </c>
      <c r="D206" s="79" t="s">
        <v>695</v>
      </c>
      <c r="E206" s="79" t="s">
        <v>9</v>
      </c>
      <c r="F206" s="87" t="s">
        <v>696</v>
      </c>
    </row>
    <row r="207" spans="1:6" ht="100.8">
      <c r="A207" s="82" t="s">
        <v>697</v>
      </c>
      <c r="B207" s="78" t="s">
        <v>47</v>
      </c>
      <c r="C207" s="79" t="s">
        <v>5</v>
      </c>
      <c r="D207" s="79" t="s">
        <v>698</v>
      </c>
      <c r="E207" s="79" t="s">
        <v>9</v>
      </c>
      <c r="F207" s="87" t="s">
        <v>699</v>
      </c>
    </row>
    <row r="208" spans="1:6" ht="86.4">
      <c r="A208" s="82" t="s">
        <v>700</v>
      </c>
      <c r="B208" s="78" t="s">
        <v>47</v>
      </c>
      <c r="C208" s="79" t="s">
        <v>6</v>
      </c>
      <c r="D208" s="79" t="s">
        <v>701</v>
      </c>
      <c r="E208" s="79" t="s">
        <v>9</v>
      </c>
      <c r="F208" s="81" t="s">
        <v>702</v>
      </c>
    </row>
    <row r="209" spans="1:6" ht="129.6">
      <c r="A209" s="97" t="s">
        <v>703</v>
      </c>
      <c r="B209" s="79" t="s">
        <v>69</v>
      </c>
      <c r="C209" s="79" t="s">
        <v>46</v>
      </c>
      <c r="D209" s="79" t="s">
        <v>704</v>
      </c>
      <c r="E209" s="79" t="s">
        <v>9</v>
      </c>
      <c r="F209" s="83" t="s">
        <v>705</v>
      </c>
    </row>
    <row r="210" spans="1:6" ht="72">
      <c r="A210" s="97" t="s">
        <v>706</v>
      </c>
      <c r="B210" s="79" t="s">
        <v>708</v>
      </c>
      <c r="C210" s="79" t="s">
        <v>6</v>
      </c>
      <c r="D210" s="79" t="s">
        <v>707</v>
      </c>
      <c r="E210" s="79" t="s">
        <v>9</v>
      </c>
      <c r="F210" s="81" t="s">
        <v>709</v>
      </c>
    </row>
    <row r="211" spans="1:6" ht="100.8">
      <c r="A211" s="97" t="s">
        <v>710</v>
      </c>
      <c r="B211" s="79" t="s">
        <v>708</v>
      </c>
      <c r="C211" s="79" t="s">
        <v>6</v>
      </c>
      <c r="D211" s="79" t="s">
        <v>711</v>
      </c>
      <c r="E211" s="79" t="s">
        <v>9</v>
      </c>
      <c r="F211" s="81" t="s">
        <v>712</v>
      </c>
    </row>
    <row r="212" spans="1:6" ht="86.4">
      <c r="A212" s="97" t="s">
        <v>713</v>
      </c>
      <c r="B212" s="79" t="s">
        <v>708</v>
      </c>
      <c r="C212" s="79" t="s">
        <v>6</v>
      </c>
      <c r="D212" s="79" t="s">
        <v>714</v>
      </c>
      <c r="E212" s="79" t="s">
        <v>9</v>
      </c>
      <c r="F212" s="81" t="s">
        <v>715</v>
      </c>
    </row>
    <row r="213" spans="1:6" ht="158.4">
      <c r="A213" s="97" t="s">
        <v>716</v>
      </c>
      <c r="B213" s="79" t="s">
        <v>718</v>
      </c>
      <c r="C213" s="79" t="s">
        <v>6</v>
      </c>
      <c r="D213" s="79" t="s">
        <v>717</v>
      </c>
      <c r="E213" s="79" t="s">
        <v>9</v>
      </c>
      <c r="F213" s="83" t="s">
        <v>719</v>
      </c>
    </row>
    <row r="214" spans="1:6" ht="129.6">
      <c r="A214" s="97" t="s">
        <v>720</v>
      </c>
      <c r="B214" s="79" t="s">
        <v>69</v>
      </c>
      <c r="C214" s="79" t="s">
        <v>6</v>
      </c>
      <c r="D214" s="79" t="s">
        <v>751</v>
      </c>
      <c r="E214" s="79" t="s">
        <v>9</v>
      </c>
      <c r="F214" s="81" t="s">
        <v>721</v>
      </c>
    </row>
    <row r="215" spans="1:6" ht="115.2">
      <c r="A215" s="97" t="s">
        <v>722</v>
      </c>
      <c r="B215" s="79" t="s">
        <v>69</v>
      </c>
      <c r="C215" s="79" t="s">
        <v>7</v>
      </c>
      <c r="D215" s="79" t="s">
        <v>723</v>
      </c>
      <c r="E215" s="79" t="s">
        <v>9</v>
      </c>
      <c r="F215" s="81" t="s">
        <v>724</v>
      </c>
    </row>
    <row r="216" spans="1:6" ht="72">
      <c r="A216" s="97" t="s">
        <v>725</v>
      </c>
      <c r="B216" s="79" t="s">
        <v>69</v>
      </c>
      <c r="C216" s="79" t="s">
        <v>7</v>
      </c>
      <c r="D216" s="79" t="s">
        <v>726</v>
      </c>
      <c r="E216" s="79" t="s">
        <v>9</v>
      </c>
      <c r="F216" s="81" t="s">
        <v>727</v>
      </c>
    </row>
    <row r="217" spans="1:6" ht="57.6">
      <c r="A217" s="97" t="s">
        <v>728</v>
      </c>
      <c r="B217" s="79" t="s">
        <v>69</v>
      </c>
      <c r="C217" s="79" t="s">
        <v>7</v>
      </c>
      <c r="D217" s="79" t="s">
        <v>729</v>
      </c>
      <c r="E217" s="79" t="s">
        <v>9</v>
      </c>
      <c r="F217" s="81" t="s">
        <v>730</v>
      </c>
    </row>
    <row r="218" spans="1:6" ht="244.8">
      <c r="A218" s="97" t="s">
        <v>731</v>
      </c>
      <c r="B218" s="79" t="s">
        <v>733</v>
      </c>
      <c r="C218" s="79" t="s">
        <v>6</v>
      </c>
      <c r="D218" s="102" t="s">
        <v>732</v>
      </c>
      <c r="E218" s="79" t="s">
        <v>9</v>
      </c>
      <c r="F218" s="81" t="s">
        <v>734</v>
      </c>
    </row>
    <row r="219" spans="1:6" ht="129.6">
      <c r="A219" s="97" t="s">
        <v>735</v>
      </c>
      <c r="B219" s="79" t="s">
        <v>737</v>
      </c>
      <c r="C219" s="79" t="s">
        <v>5</v>
      </c>
      <c r="D219" s="102" t="s">
        <v>736</v>
      </c>
      <c r="E219" s="79" t="s">
        <v>9</v>
      </c>
      <c r="F219" s="87" t="s">
        <v>738</v>
      </c>
    </row>
    <row r="220" spans="1:6" ht="115.2">
      <c r="A220" s="97" t="s">
        <v>739</v>
      </c>
      <c r="B220" s="79" t="s">
        <v>69</v>
      </c>
      <c r="C220" s="79" t="s">
        <v>6</v>
      </c>
      <c r="D220" s="102" t="s">
        <v>740</v>
      </c>
      <c r="E220" s="79" t="s">
        <v>9</v>
      </c>
      <c r="F220" s="81" t="s">
        <v>741</v>
      </c>
    </row>
    <row r="221" spans="1:6" ht="86.4">
      <c r="A221" s="97" t="s">
        <v>742</v>
      </c>
      <c r="B221" s="79" t="s">
        <v>192</v>
      </c>
      <c r="C221" s="79" t="s">
        <v>354</v>
      </c>
      <c r="D221" s="102" t="s">
        <v>743</v>
      </c>
      <c r="E221" s="79" t="s">
        <v>9</v>
      </c>
      <c r="F221" s="87" t="s">
        <v>744</v>
      </c>
    </row>
    <row r="222" spans="1:6" ht="244.95" customHeight="1">
      <c r="A222" s="97" t="s">
        <v>745</v>
      </c>
      <c r="B222" s="79" t="s">
        <v>69</v>
      </c>
      <c r="C222" s="79" t="s">
        <v>6</v>
      </c>
      <c r="D222" s="102" t="s">
        <v>746</v>
      </c>
      <c r="E222" s="79" t="s">
        <v>9</v>
      </c>
      <c r="F222" s="87" t="s">
        <v>747</v>
      </c>
    </row>
    <row r="223" spans="1:6" ht="367.2" customHeight="1">
      <c r="A223" s="97" t="s">
        <v>748</v>
      </c>
      <c r="B223" s="79" t="s">
        <v>69</v>
      </c>
      <c r="C223" s="90" t="s">
        <v>7</v>
      </c>
      <c r="D223" s="102" t="s">
        <v>749</v>
      </c>
      <c r="E223" s="79" t="s">
        <v>9</v>
      </c>
      <c r="F223" s="87" t="s">
        <v>750</v>
      </c>
    </row>
  </sheetData>
  <autoFilter ref="A1:F223" xr:uid="{ED8E09BB-4FFD-4CD0-8AE6-BE1427DCB285}"/>
  <conditionalFormatting sqref="A56:A69 A71:A84">
    <cfRule type="duplicateValues" dxfId="41" priority="22"/>
    <cfRule type="duplicateValues" dxfId="40" priority="27"/>
    <cfRule type="duplicateValues" dxfId="39" priority="28"/>
    <cfRule type="duplicateValues" dxfId="38" priority="26"/>
    <cfRule type="duplicateValues" dxfId="37" priority="25"/>
    <cfRule type="duplicateValues" dxfId="36" priority="24"/>
    <cfRule type="duplicateValues" dxfId="35" priority="23"/>
  </conditionalFormatting>
  <conditionalFormatting sqref="A109">
    <cfRule type="duplicateValues" dxfId="34" priority="15"/>
    <cfRule type="duplicateValues" dxfId="33" priority="16"/>
    <cfRule type="duplicateValues" dxfId="32" priority="18"/>
    <cfRule type="duplicateValues" dxfId="31" priority="19"/>
    <cfRule type="duplicateValues" dxfId="30" priority="20"/>
    <cfRule type="duplicateValues" dxfId="29" priority="21"/>
    <cfRule type="duplicateValues" dxfId="28" priority="17"/>
  </conditionalFormatting>
  <conditionalFormatting sqref="A110">
    <cfRule type="duplicateValues" dxfId="27" priority="1"/>
    <cfRule type="duplicateValues" dxfId="26" priority="2"/>
    <cfRule type="duplicateValues" dxfId="25" priority="3"/>
    <cfRule type="duplicateValues" dxfId="24" priority="4"/>
    <cfRule type="duplicateValues" dxfId="23" priority="5"/>
    <cfRule type="duplicateValues" dxfId="22" priority="7"/>
    <cfRule type="duplicateValues" dxfId="21" priority="6"/>
  </conditionalFormatting>
  <conditionalFormatting sqref="A111:A120 A94:A99">
    <cfRule type="duplicateValues" dxfId="20" priority="37"/>
    <cfRule type="duplicateValues" dxfId="19" priority="36"/>
    <cfRule type="duplicateValues" dxfId="18" priority="38"/>
  </conditionalFormatting>
  <conditionalFormatting sqref="A111:A120">
    <cfRule type="duplicateValues" dxfId="17" priority="42"/>
    <cfRule type="duplicateValues" dxfId="16" priority="39"/>
    <cfRule type="duplicateValues" dxfId="15" priority="40"/>
    <cfRule type="duplicateValues" dxfId="14" priority="41"/>
  </conditionalFormatting>
  <conditionalFormatting sqref="A209:A217 A224:A1048576">
    <cfRule type="duplicateValues" dxfId="13" priority="29"/>
    <cfRule type="duplicateValues" dxfId="12" priority="30"/>
    <cfRule type="duplicateValues" dxfId="11" priority="31"/>
    <cfRule type="duplicateValues" dxfId="10" priority="33"/>
    <cfRule type="duplicateValues" dxfId="9" priority="34"/>
    <cfRule type="duplicateValues" dxfId="8" priority="32"/>
  </conditionalFormatting>
  <conditionalFormatting sqref="A209:A217">
    <cfRule type="duplicateValues" dxfId="7" priority="35"/>
  </conditionalFormatting>
  <conditionalFormatting sqref="A218:A223">
    <cfRule type="duplicateValues" dxfId="6" priority="8"/>
    <cfRule type="duplicateValues" dxfId="5" priority="14"/>
    <cfRule type="duplicateValues" dxfId="4" priority="13"/>
    <cfRule type="duplicateValues" dxfId="3" priority="12"/>
    <cfRule type="duplicateValues" dxfId="2" priority="11"/>
    <cfRule type="duplicateValues" dxfId="1" priority="10"/>
    <cfRule type="duplicateValues" dxfId="0" priority="9"/>
  </conditionalFormatting>
  <printOptions horizontalCentered="1"/>
  <pageMargins left="0.31496062992125984" right="0.31496062992125984" top="0.35433070866141736" bottom="0.74803149606299213" header="0.31496062992125984" footer="0.31496062992125984"/>
  <pageSetup paperSize="9" scale="57"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2"/>
  <sheetViews>
    <sheetView workbookViewId="0">
      <selection activeCell="A2" sqref="A2"/>
    </sheetView>
  </sheetViews>
  <sheetFormatPr baseColWidth="10" defaultRowHeight="13.2"/>
  <sheetData>
    <row r="1" spans="1:1">
      <c r="A1" s="55" t="s">
        <v>42</v>
      </c>
    </row>
    <row r="2" spans="1:1">
      <c r="A2" s="55"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LISTADO</vt:lpstr>
      <vt:lpstr>Hoja1</vt:lpstr>
      <vt:lpstr>'Declaración responsable'!Área_de_impresión</vt:lpstr>
      <vt:lpstr>LISTADO!Área_de_impresión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Diana María González Nuñez</cp:lastModifiedBy>
  <cp:lastPrinted>2023-06-16T11:08:52Z</cp:lastPrinted>
  <dcterms:created xsi:type="dcterms:W3CDTF">2022-04-04T08:15:52Z</dcterms:created>
  <dcterms:modified xsi:type="dcterms:W3CDTF">2024-06-13T14:03:44Z</dcterms:modified>
</cp:coreProperties>
</file>